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6150" tabRatio="960" activeTab="0"/>
  </bookViews>
  <sheets>
    <sheet name="BS" sheetId="1" r:id="rId1"/>
    <sheet name="PL" sheetId="2" r:id="rId2"/>
    <sheet name="Equity" sheetId="3" r:id="rId3"/>
    <sheet name="Cash Flow" sheetId="4" r:id="rId4"/>
  </sheets>
  <definedNames>
    <definedName name="_xlnm.Print_Area" localSheetId="0">'BS'!$A:$IV</definedName>
  </definedNames>
  <calcPr fullCalcOnLoad="1"/>
</workbook>
</file>

<file path=xl/sharedStrings.xml><?xml version="1.0" encoding="utf-8"?>
<sst xmlns="http://schemas.openxmlformats.org/spreadsheetml/2006/main" count="270" uniqueCount="152">
  <si>
    <t>Cash &amp; bank balances</t>
  </si>
  <si>
    <t>Deferred taxation</t>
  </si>
  <si>
    <t>Taxation</t>
  </si>
  <si>
    <t>Tax recoverable</t>
  </si>
  <si>
    <t>Finance cost</t>
  </si>
  <si>
    <t>Exceptional Items</t>
  </si>
  <si>
    <t>Administrative expenses</t>
  </si>
  <si>
    <t>Other operating expenses</t>
  </si>
  <si>
    <t>Other operating income</t>
  </si>
  <si>
    <t>ACCUMULATED LOSS</t>
  </si>
  <si>
    <t>Inventories</t>
  </si>
  <si>
    <t>Trade receivables</t>
  </si>
  <si>
    <t>Other receivables</t>
  </si>
  <si>
    <t>CURRENT ASSETS</t>
  </si>
  <si>
    <t>Deposits with licensed banks</t>
  </si>
  <si>
    <t>Total current assets</t>
  </si>
  <si>
    <t>Trade payables</t>
  </si>
  <si>
    <t>Other payables</t>
  </si>
  <si>
    <t>Term loans</t>
  </si>
  <si>
    <t>Bank borrowings</t>
  </si>
  <si>
    <t>Tax payable</t>
  </si>
  <si>
    <t xml:space="preserve">Finance creditor </t>
  </si>
  <si>
    <t>MINORITY INTEREST</t>
  </si>
  <si>
    <t>Total current liabilities</t>
  </si>
  <si>
    <t>NET CURRENT ASSETS/(LIABILITIES)</t>
  </si>
  <si>
    <t>Cost of sales</t>
  </si>
  <si>
    <t>Gross profit</t>
  </si>
  <si>
    <t>Profit/(Loss) before taxation</t>
  </si>
  <si>
    <t>(UNAUDITED)</t>
  </si>
  <si>
    <t>SHARE CAPITAL</t>
  </si>
  <si>
    <t>EXCHANGE FLUCTUATION RESERVE</t>
  </si>
  <si>
    <t>Revenue</t>
  </si>
  <si>
    <t>Profit/(Loss) from operations</t>
  </si>
  <si>
    <t>Distribution costs</t>
  </si>
  <si>
    <t>KPS CONSORTIUM BERHAD (formerly known as Hai Ming Holdings Bhd)</t>
  </si>
  <si>
    <t>Quarter Ended</t>
  </si>
  <si>
    <t>Year Ended</t>
  </si>
  <si>
    <t>RM</t>
  </si>
  <si>
    <t>CURRENT</t>
  </si>
  <si>
    <t>QUARTER</t>
  </si>
  <si>
    <t>ENDED</t>
  </si>
  <si>
    <t>CUMULATIVE</t>
  </si>
  <si>
    <t>Minority Interest</t>
  </si>
  <si>
    <t xml:space="preserve">Profit/(Loss) for the period </t>
  </si>
  <si>
    <t>Earnings Per Share</t>
  </si>
  <si>
    <t xml:space="preserve"> - Basic (sen)</t>
  </si>
  <si>
    <t>Share</t>
  </si>
  <si>
    <t>Capital</t>
  </si>
  <si>
    <t>Exchange</t>
  </si>
  <si>
    <t>Fluctuation</t>
  </si>
  <si>
    <t>Reserve</t>
  </si>
  <si>
    <t>Accumulated</t>
  </si>
  <si>
    <t>Loss</t>
  </si>
  <si>
    <t>Total</t>
  </si>
  <si>
    <t>CONDENSED CONSOLIDATED STATEMENTS OF CHANGES IN EQUITY</t>
  </si>
  <si>
    <t>Currency translation differences</t>
  </si>
  <si>
    <t>CONDENSED CONSOLIDATED CASH FLOW STATEMENT</t>
  </si>
  <si>
    <t>ended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</si>
  <si>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</si>
  <si>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</si>
  <si>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</si>
  <si>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</si>
  <si>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</si>
  <si>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</si>
  <si>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Cash generated from operations</t>
  </si>
  <si>
    <t>Tax paid</t>
  </si>
  <si>
    <t>Net cash flows from operating activities</t>
  </si>
  <si>
    <t>Investing Activities</t>
  </si>
  <si>
    <t xml:space="preserve"> - Other investments</t>
  </si>
  <si>
    <t>Net cash flows from investing activities</t>
  </si>
  <si>
    <t>Financing Activities</t>
  </si>
  <si>
    <t xml:space="preserve"> - Bank borrowings</t>
  </si>
  <si>
    <t>Net cash flows from / (used in) financing activities</t>
  </si>
  <si>
    <t>Net Change in Cash &amp; Cash Equivalents</t>
  </si>
  <si>
    <t>Cash &amp; Cash Equivalents at beginning of year</t>
  </si>
  <si>
    <t>Note:</t>
  </si>
  <si>
    <t>balance sheet amounts:</t>
  </si>
  <si>
    <t>Cash and bank balances</t>
  </si>
  <si>
    <t>Bank overdrafts</t>
  </si>
  <si>
    <t>Cash and cash equivalents</t>
  </si>
  <si>
    <t>Cash and cash equivalents included in the cash flow statement comprise the following</t>
  </si>
  <si>
    <t>PERIOD TO DATE</t>
  </si>
  <si>
    <t>Term Loans</t>
  </si>
  <si>
    <t>PREVIOUS</t>
  </si>
  <si>
    <t>CONDENSED CONSOLIDATED INCOME STATEMENT</t>
  </si>
  <si>
    <t>Profit/(Loss) after finance cost</t>
  </si>
  <si>
    <t>- Diluted (sen)</t>
  </si>
  <si>
    <t>Adjustments for non-cash flow:-</t>
  </si>
  <si>
    <t xml:space="preserve"> - Acquisition of subsidiaries, net of cash acquired</t>
  </si>
  <si>
    <t xml:space="preserve"> - Term loan</t>
  </si>
  <si>
    <t xml:space="preserve"> - Finance creditors</t>
  </si>
  <si>
    <t>Net interest paid</t>
  </si>
  <si>
    <t>- Cash outflow from restructuring exercise</t>
  </si>
  <si>
    <t>Bank overdraft settled throught debt restructuring scheme</t>
  </si>
  <si>
    <t>Cash &amp; Cash Equivalents at end of period</t>
  </si>
  <si>
    <t>PERIOD</t>
  </si>
  <si>
    <t>3-MONTH</t>
  </si>
  <si>
    <t>Profit before taxation</t>
  </si>
  <si>
    <t>Balance at 1 Jan 2003</t>
  </si>
  <si>
    <t>SHAREHOLDERS' EQUITY</t>
  </si>
  <si>
    <t>(The Condensed Consolidated Balance Sheets should be read in conjunction with the Annual Financial</t>
  </si>
  <si>
    <t>Net profit for the period</t>
  </si>
  <si>
    <t>(The Condensed Consolidated Income Statement should be read in conjunction with the Annual Financial</t>
  </si>
  <si>
    <t>(The Condensed Consolidated Statement Of Changes In Equity should be read in conjunction with the Annual Financial</t>
  </si>
  <si>
    <t>(The Condensed Consolidated Cashflow Statement should be read in conjunction with the Annual Financial</t>
  </si>
  <si>
    <t xml:space="preserve">REPO </t>
  </si>
  <si>
    <t>31 Dec 2003</t>
  </si>
  <si>
    <t>SHARE PREMIUM</t>
  </si>
  <si>
    <t xml:space="preserve"> - Proceeds from issuance of share capital</t>
  </si>
  <si>
    <t xml:space="preserve"> - Repayment of loan stock</t>
  </si>
  <si>
    <t>Issue of share Capital</t>
  </si>
  <si>
    <t>Report for the period ended 31 December 2003)</t>
  </si>
  <si>
    <t>Balance at 1 Jan 2004</t>
  </si>
  <si>
    <t>IRREDEEMABLE CONVERTIBLE</t>
  </si>
  <si>
    <t>UNSECURED LOAN STOCK ("ICULS")</t>
  </si>
  <si>
    <t>Amount due to Director</t>
  </si>
  <si>
    <t>NON-CURRENT LIABILITIES</t>
  </si>
  <si>
    <t>Redeemable Convertible Secured Stock</t>
  </si>
  <si>
    <t>("RCSLS")</t>
  </si>
  <si>
    <t>NON-CURRENT ASSETS</t>
  </si>
  <si>
    <t>Property,plant and equipment</t>
  </si>
  <si>
    <t>Investment in subsidiary companies</t>
  </si>
  <si>
    <t>Other investment</t>
  </si>
  <si>
    <t>Goodwill</t>
  </si>
  <si>
    <t>Deposits with licence banks</t>
  </si>
  <si>
    <t>LESS: Current Liabilities</t>
  </si>
  <si>
    <t>REPRESENTED BY:-</t>
  </si>
  <si>
    <t>Interest expense - ICULS</t>
  </si>
  <si>
    <t>ICULS</t>
  </si>
  <si>
    <t>Premium</t>
  </si>
  <si>
    <t>12 months ended 31 Dec 2003</t>
  </si>
  <si>
    <t>Balance at 31 Dec 2003</t>
  </si>
  <si>
    <t>Report for the year ended 31 December 2003)</t>
  </si>
  <si>
    <t>3 months</t>
  </si>
  <si>
    <t>31/03/2004</t>
  </si>
  <si>
    <t>31/03/2003</t>
  </si>
  <si>
    <t>(The Condensed Consolidated Balance Sheets should be read in conjuction with the Annual Financial</t>
  </si>
  <si>
    <t>30 Jun 2003</t>
  </si>
  <si>
    <t>6 months</t>
  </si>
  <si>
    <t>30/06/2004</t>
  </si>
  <si>
    <t>CONDENSED CONSOLIDATED BALANCE SHEETS AS AT 30 SEPTEMBER 2004</t>
  </si>
  <si>
    <t>30 Sept 2004</t>
  </si>
  <si>
    <t>9-MONTH</t>
  </si>
  <si>
    <t>30 Sep 2004</t>
  </si>
  <si>
    <t>30 Sept 2003</t>
  </si>
  <si>
    <t>FOR THE QUARTER ENDED 30 SEPTEMBER 2004</t>
  </si>
  <si>
    <t>FOR THE 3 MONTHS PERIOD ENDED 30 SEPTEMBER 2004</t>
  </si>
  <si>
    <t>3-month ended 30 Sept 2004</t>
  </si>
  <si>
    <t>Balance at 30 Sept 2004</t>
  </si>
  <si>
    <t>9 months</t>
  </si>
  <si>
    <t>30/09/2004</t>
  </si>
  <si>
    <t>30/9/2004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</si>
</sst>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0.0"/>
    <numFmt numFmtId="182" formatCode="_(* #,##0.000_);_(* \(#,##0.000\);_(* &quot;-&quot;???_);_(@_)"/>
    <numFmt numFmtId="183" formatCode=";;0.0%"/>
    <numFmt numFmtId="184" formatCode=";;"/>
    <numFmt numFmtId="185" formatCode="#,##0.0_);\(#,##0.0\)"/>
    <numFmt numFmtId="186" formatCode="m/d/yyyy"/>
    <numFmt numFmtId="187" formatCode="_(* #,##0.000000000_);_(* \(#,##0.000000000\);_(* &quot;-&quot;??_);_(@_)"/>
    <numFmt numFmtId="188" formatCode="_(* #,##0.0000000000_);_(* \(#,##0.0000000000\);_(* &quot;-&quot;??_);_(@_)"/>
    <numFmt numFmtId="189" formatCode="_(* #,##0.0000000000_);_(* \(#,##0.0000000000\);_(* &quot;-&quot;??????????_);_(@_)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</numFmts>
  <fonts count="10">
    <font>
      <sz val="10"/>
      <name val="CG Times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73" fontId="3" fillId="0" borderId="0" xfId="15" applyNumberFormat="1" applyFont="1" applyFill="1" applyBorder="1" applyAlignment="1">
      <alignment/>
    </xf>
    <xf numFmtId="173" fontId="3" fillId="0" borderId="0" xfId="15" applyNumberFormat="1" applyFont="1" applyFill="1" applyAlignment="1">
      <alignment/>
    </xf>
    <xf numFmtId="173" fontId="3" fillId="0" borderId="0" xfId="15" applyNumberFormat="1" applyFont="1" applyAlignment="1">
      <alignment/>
    </xf>
    <xf numFmtId="173" fontId="1" fillId="0" borderId="0" xfId="15" applyNumberFormat="1" applyFont="1" applyAlignment="1">
      <alignment/>
    </xf>
    <xf numFmtId="173" fontId="5" fillId="0" borderId="0" xfId="15" applyNumberFormat="1" applyFont="1" applyAlignment="1">
      <alignment horizontal="center"/>
    </xf>
    <xf numFmtId="173" fontId="3" fillId="0" borderId="0" xfId="15" applyNumberFormat="1" applyFont="1" applyBorder="1" applyAlignment="1">
      <alignment/>
    </xf>
    <xf numFmtId="173" fontId="1" fillId="0" borderId="0" xfId="15" applyNumberFormat="1" applyFont="1" applyFill="1" applyAlignment="1">
      <alignment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5" fillId="0" borderId="0" xfId="15" applyNumberFormat="1" applyFont="1" applyAlignment="1" quotePrefix="1">
      <alignment horizontal="center"/>
    </xf>
    <xf numFmtId="173" fontId="3" fillId="0" borderId="4" xfId="15" applyNumberFormat="1" applyFont="1" applyBorder="1" applyAlignment="1">
      <alignment/>
    </xf>
    <xf numFmtId="173" fontId="1" fillId="0" borderId="0" xfId="15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0" xfId="15" applyFont="1" applyFill="1" applyAlignment="1">
      <alignment/>
    </xf>
    <xf numFmtId="43" fontId="3" fillId="0" borderId="0" xfId="15" applyFont="1" applyAlignment="1">
      <alignment/>
    </xf>
    <xf numFmtId="43" fontId="3" fillId="0" borderId="0" xfId="15" applyFont="1" applyFill="1" applyAlignment="1" quotePrefix="1">
      <alignment/>
    </xf>
    <xf numFmtId="43" fontId="3" fillId="0" borderId="0" xfId="15" applyNumberFormat="1" applyFont="1" applyAlignment="1">
      <alignment/>
    </xf>
    <xf numFmtId="173" fontId="6" fillId="0" borderId="0" xfId="15" applyNumberFormat="1" applyFont="1" applyAlignment="1">
      <alignment horizontal="center"/>
    </xf>
    <xf numFmtId="173" fontId="3" fillId="0" borderId="0" xfId="15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3" fontId="3" fillId="0" borderId="1" xfId="15" applyNumberFormat="1" applyFont="1" applyFill="1" applyBorder="1" applyAlignment="1">
      <alignment/>
    </xf>
    <xf numFmtId="43" fontId="3" fillId="0" borderId="2" xfId="15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173" fontId="6" fillId="0" borderId="0" xfId="15" applyNumberFormat="1" applyFont="1" applyAlignment="1" quotePrefix="1">
      <alignment horizontal="center"/>
    </xf>
    <xf numFmtId="173" fontId="7" fillId="0" borderId="0" xfId="15" applyNumberFormat="1" applyFont="1" applyAlignment="1">
      <alignment horizontal="center"/>
    </xf>
    <xf numFmtId="173" fontId="3" fillId="0" borderId="4" xfId="15" applyNumberFormat="1" applyFont="1" applyFill="1" applyBorder="1" applyAlignment="1">
      <alignment/>
    </xf>
    <xf numFmtId="173" fontId="8" fillId="0" borderId="0" xfId="15" applyNumberFormat="1" applyFont="1" applyFill="1" applyAlignment="1">
      <alignment/>
    </xf>
    <xf numFmtId="173" fontId="8" fillId="0" borderId="0" xfId="15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3" fontId="3" fillId="0" borderId="0" xfId="15" applyNumberFormat="1" applyFont="1" applyAlignment="1" quotePrefix="1">
      <alignment/>
    </xf>
    <xf numFmtId="173" fontId="3" fillId="0" borderId="0" xfId="15" applyNumberFormat="1" applyFont="1" applyAlignment="1">
      <alignment horizontal="center"/>
    </xf>
    <xf numFmtId="173" fontId="5" fillId="0" borderId="0" xfId="15" applyNumberFormat="1" applyFont="1" applyFill="1" applyAlignment="1" quotePrefix="1">
      <alignment horizontal="center"/>
    </xf>
    <xf numFmtId="43" fontId="3" fillId="0" borderId="2" xfId="15" applyFont="1" applyBorder="1" applyAlignment="1">
      <alignment/>
    </xf>
    <xf numFmtId="173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5" fillId="0" borderId="0" xfId="15" applyNumberFormat="1" applyFont="1" applyFill="1" applyAlignment="1">
      <alignment horizontal="center"/>
    </xf>
    <xf numFmtId="173" fontId="3" fillId="0" borderId="4" xfId="0" applyNumberFormat="1" applyFont="1" applyBorder="1" applyAlignment="1">
      <alignment/>
    </xf>
    <xf numFmtId="173" fontId="3" fillId="0" borderId="3" xfId="15" applyNumberFormat="1" applyFont="1" applyFill="1" applyBorder="1" applyAlignment="1">
      <alignment/>
    </xf>
    <xf numFmtId="0" fontId="0" fillId="0" borderId="0" xfId="0" applyBorder="1" applyAlignment="1">
      <alignment/>
    </xf>
    <xf numFmtId="173" fontId="0" fillId="0" borderId="0" xfId="15" applyNumberFormat="1" applyAlignment="1">
      <alignment/>
    </xf>
    <xf numFmtId="173" fontId="0" fillId="0" borderId="0" xfId="15" applyNumberFormat="1" applyBorder="1" applyAlignment="1">
      <alignment/>
    </xf>
    <xf numFmtId="0" fontId="1" fillId="0" borderId="0" xfId="0" applyFont="1" applyFill="1" applyAlignment="1">
      <alignment horizontal="center"/>
    </xf>
    <xf numFmtId="173" fontId="0" fillId="0" borderId="0" xfId="0" applyNumberFormat="1" applyAlignment="1">
      <alignment/>
    </xf>
    <xf numFmtId="37" fontId="9" fillId="0" borderId="0" xfId="0" applyNumberFormat="1" applyFont="1" applyAlignment="1">
      <alignment horizontal="left"/>
    </xf>
    <xf numFmtId="173" fontId="3" fillId="0" borderId="0" xfId="0" applyNumberFormat="1" applyFont="1" applyBorder="1" applyAlignment="1">
      <alignment/>
    </xf>
    <xf numFmtId="0" fontId="3" fillId="0" borderId="0" xfId="0" applyFont="1" applyFill="1" applyAlignment="1" quotePrefix="1">
      <alignment/>
    </xf>
    <xf numFmtId="173" fontId="3" fillId="0" borderId="0" xfId="15" applyNumberFormat="1" applyFont="1" applyFill="1" applyAlignment="1" quotePrefix="1">
      <alignment horizontal="center"/>
    </xf>
    <xf numFmtId="173" fontId="7" fillId="0" borderId="0" xfId="15" applyNumberFormat="1" applyFont="1" applyFill="1" applyAlignment="1">
      <alignment horizontal="center"/>
    </xf>
    <xf numFmtId="173" fontId="3" fillId="0" borderId="4" xfId="0" applyNumberFormat="1" applyFont="1" applyFill="1" applyBorder="1" applyAlignment="1">
      <alignment/>
    </xf>
    <xf numFmtId="173" fontId="3" fillId="0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16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" fontId="1" fillId="3" borderId="0" xfId="0" applyNumberFormat="1" applyFont="1" applyFill="1" applyAlignment="1">
      <alignment horizontal="center"/>
    </xf>
    <xf numFmtId="173" fontId="3" fillId="0" borderId="0" xfId="15" applyNumberFormat="1" applyFont="1" applyBorder="1" applyAlignment="1" quotePrefix="1">
      <alignment horizontal="center"/>
    </xf>
    <xf numFmtId="173" fontId="7" fillId="0" borderId="0" xfId="15" applyNumberFormat="1" applyFont="1" applyBorder="1" applyAlignment="1">
      <alignment horizontal="center"/>
    </xf>
    <xf numFmtId="16" fontId="1" fillId="0" borderId="0" xfId="0" applyNumberFormat="1" applyFont="1" applyFill="1" applyAlignment="1">
      <alignment horizontal="center"/>
    </xf>
    <xf numFmtId="173" fontId="2" fillId="0" borderId="0" xfId="15" applyNumberFormat="1" applyFont="1" applyFill="1" applyAlignment="1">
      <alignment horizontal="left"/>
    </xf>
    <xf numFmtId="173" fontId="4" fillId="0" borderId="0" xfId="15" applyNumberFormat="1" applyFont="1" applyFill="1" applyAlignment="1">
      <alignment horizontal="left"/>
    </xf>
    <xf numFmtId="173" fontId="1" fillId="0" borderId="0" xfId="15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tabSelected="1" workbookViewId="0" topLeftCell="A1">
      <selection activeCell="A1" sqref="A1:G1"/>
    </sheetView>
  </sheetViews>
  <sheetFormatPr defaultColWidth="9.33203125" defaultRowHeight="12.75"/>
  <cols>
    <col min="1" max="1" width="1.83203125" style="3" customWidth="1"/>
    <col min="2" max="2" width="2.33203125" style="3" customWidth="1"/>
    <col min="3" max="3" width="46" style="3" customWidth="1"/>
    <col min="4" max="4" width="18.16015625" style="3" customWidth="1"/>
    <col min="5" max="5" width="3" style="3" customWidth="1"/>
    <col min="6" max="6" width="16.16015625" style="3" bestFit="1" customWidth="1"/>
    <col min="7" max="7" width="25" style="3" customWidth="1"/>
    <col min="8" max="8" width="1.83203125" style="3" customWidth="1"/>
    <col min="9" max="9" width="13.16015625" style="3" bestFit="1" customWidth="1"/>
    <col min="10" max="10" width="12.83203125" style="3" customWidth="1"/>
    <col min="11" max="16384" width="9.33203125" style="3" customWidth="1"/>
  </cols>
  <sheetData>
    <row r="1" spans="1:7" ht="18" customHeight="1">
      <c r="A1" s="64" t="s">
        <v>34</v>
      </c>
      <c r="B1" s="64"/>
      <c r="C1" s="64"/>
      <c r="D1" s="64"/>
      <c r="E1" s="64"/>
      <c r="F1" s="64"/>
      <c r="G1" s="64"/>
    </row>
    <row r="2" spans="1:7" ht="15" customHeight="1">
      <c r="A2" s="65" t="s">
        <v>140</v>
      </c>
      <c r="B2" s="65"/>
      <c r="C2" s="65"/>
      <c r="D2" s="65"/>
      <c r="E2" s="65"/>
      <c r="F2" s="65"/>
      <c r="G2" s="65"/>
    </row>
    <row r="3" spans="1:7" ht="12.75">
      <c r="A3" s="66" t="s">
        <v>28</v>
      </c>
      <c r="B3" s="66"/>
      <c r="C3" s="66"/>
      <c r="D3" s="66"/>
      <c r="E3" s="66"/>
      <c r="F3" s="66"/>
      <c r="G3" s="66"/>
    </row>
    <row r="4" spans="1:7" ht="12.75" customHeight="1">
      <c r="A4" s="13"/>
      <c r="B4" s="13"/>
      <c r="C4" s="13"/>
      <c r="D4" s="13"/>
      <c r="E4" s="13"/>
      <c r="F4" s="13"/>
      <c r="G4" s="13"/>
    </row>
    <row r="5" spans="1:6" ht="12.75" customHeight="1">
      <c r="A5" s="2"/>
      <c r="B5" s="2"/>
      <c r="C5" s="2"/>
      <c r="D5" s="13" t="s">
        <v>35</v>
      </c>
      <c r="F5" s="13" t="s">
        <v>36</v>
      </c>
    </row>
    <row r="6" spans="1:6" ht="12.75" customHeight="1">
      <c r="A6" s="2"/>
      <c r="B6" s="2"/>
      <c r="C6" s="2"/>
      <c r="D6" s="29" t="s">
        <v>141</v>
      </c>
      <c r="E6" s="4"/>
      <c r="F6" s="29" t="s">
        <v>106</v>
      </c>
    </row>
    <row r="7" spans="1:6" ht="12.75" customHeight="1">
      <c r="A7" s="2"/>
      <c r="B7" s="2"/>
      <c r="C7" s="2"/>
      <c r="D7" s="11"/>
      <c r="F7" s="11"/>
    </row>
    <row r="8" spans="1:6" ht="12.75" customHeight="1">
      <c r="A8" s="2"/>
      <c r="B8" s="2"/>
      <c r="C8" s="2"/>
      <c r="D8" s="19" t="s">
        <v>37</v>
      </c>
      <c r="E8" s="4"/>
      <c r="F8" s="19" t="s">
        <v>37</v>
      </c>
    </row>
    <row r="9" spans="1:6" ht="12.75" customHeight="1">
      <c r="A9" s="2"/>
      <c r="B9" s="2"/>
      <c r="C9" s="2"/>
      <c r="D9" s="5"/>
      <c r="F9" s="5"/>
    </row>
    <row r="10" spans="1:6" ht="12.75" customHeight="1">
      <c r="A10" s="2"/>
      <c r="B10" s="2" t="s">
        <v>29</v>
      </c>
      <c r="C10" s="1"/>
      <c r="D10" s="3">
        <v>139024611</v>
      </c>
      <c r="E10" s="6"/>
      <c r="F10" s="3">
        <v>139024611</v>
      </c>
    </row>
    <row r="11" spans="1:5" ht="12.75" customHeight="1">
      <c r="A11" s="2"/>
      <c r="B11" s="2" t="s">
        <v>113</v>
      </c>
      <c r="C11" s="1"/>
      <c r="E11" s="6"/>
    </row>
    <row r="12" spans="1:6" ht="12.75" customHeight="1">
      <c r="A12" s="2"/>
      <c r="B12" s="2"/>
      <c r="C12" s="1" t="s">
        <v>114</v>
      </c>
      <c r="D12" s="3">
        <v>13820000</v>
      </c>
      <c r="E12" s="6"/>
      <c r="F12" s="3">
        <v>13820000</v>
      </c>
    </row>
    <row r="13" spans="1:6" ht="12.75" customHeight="1">
      <c r="A13" s="2"/>
      <c r="B13" s="2" t="s">
        <v>107</v>
      </c>
      <c r="C13" s="1"/>
      <c r="D13" s="3">
        <f>383389-2</f>
        <v>383387</v>
      </c>
      <c r="E13" s="6"/>
      <c r="F13" s="3">
        <v>383389</v>
      </c>
    </row>
    <row r="14" spans="1:6" ht="12.75" customHeight="1">
      <c r="A14" s="2"/>
      <c r="B14" s="2" t="s">
        <v>30</v>
      </c>
      <c r="C14" s="1"/>
      <c r="D14" s="3">
        <v>76710</v>
      </c>
      <c r="E14" s="6"/>
      <c r="F14" s="3">
        <v>65627</v>
      </c>
    </row>
    <row r="15" spans="1:6" ht="12.75" customHeight="1">
      <c r="A15" s="2"/>
      <c r="B15" s="2" t="s">
        <v>9</v>
      </c>
      <c r="C15" s="1"/>
      <c r="D15" s="3">
        <v>-15535877</v>
      </c>
      <c r="E15" s="6"/>
      <c r="F15" s="3">
        <v>-20813243</v>
      </c>
    </row>
    <row r="16" spans="1:6" ht="12.75" customHeight="1">
      <c r="A16" s="2"/>
      <c r="B16" s="2"/>
      <c r="C16" s="1"/>
      <c r="D16" s="8"/>
      <c r="E16" s="6"/>
      <c r="F16" s="8"/>
    </row>
    <row r="17" spans="1:5" ht="12.75" customHeight="1">
      <c r="A17" s="2"/>
      <c r="B17" s="2"/>
      <c r="C17" s="1"/>
      <c r="E17" s="6"/>
    </row>
    <row r="18" spans="1:6" ht="12.75" customHeight="1">
      <c r="A18" s="2"/>
      <c r="B18" s="2" t="s">
        <v>99</v>
      </c>
      <c r="C18" s="1"/>
      <c r="D18" s="3">
        <f>SUM(D10:D16)</f>
        <v>137768831</v>
      </c>
      <c r="E18" s="6"/>
      <c r="F18" s="3">
        <f>SUM(F10:F16)</f>
        <v>132480384</v>
      </c>
    </row>
    <row r="19" spans="1:6" ht="12.75" customHeight="1">
      <c r="A19" s="2"/>
      <c r="B19" s="2"/>
      <c r="C19" s="1"/>
      <c r="E19" s="6"/>
      <c r="F19" s="18"/>
    </row>
    <row r="20" spans="1:6" ht="12.75" customHeight="1">
      <c r="A20" s="2"/>
      <c r="B20" s="2" t="s">
        <v>22</v>
      </c>
      <c r="C20" s="1"/>
      <c r="D20" s="3">
        <v>78010</v>
      </c>
      <c r="E20" s="6"/>
      <c r="F20" s="3">
        <v>43906</v>
      </c>
    </row>
    <row r="21" spans="1:5" ht="12.75" customHeight="1">
      <c r="A21" s="2"/>
      <c r="B21" s="2"/>
      <c r="C21" s="1"/>
      <c r="D21" s="18"/>
      <c r="E21" s="6"/>
    </row>
    <row r="22" spans="1:5" ht="12.75" customHeight="1">
      <c r="A22" s="2"/>
      <c r="B22" s="2" t="s">
        <v>116</v>
      </c>
      <c r="C22" s="1"/>
      <c r="E22" s="6"/>
    </row>
    <row r="23" spans="1:5" ht="12.75" customHeight="1">
      <c r="A23" s="2"/>
      <c r="C23" s="2" t="s">
        <v>117</v>
      </c>
      <c r="E23" s="6"/>
    </row>
    <row r="24" spans="1:6" ht="12.75" customHeight="1">
      <c r="A24" s="2"/>
      <c r="B24" s="2"/>
      <c r="C24" s="1" t="s">
        <v>118</v>
      </c>
      <c r="D24" s="3">
        <v>19332000</v>
      </c>
      <c r="E24" s="6"/>
      <c r="F24" s="3">
        <v>19332000</v>
      </c>
    </row>
    <row r="25" spans="1:6" ht="12.75" customHeight="1">
      <c r="A25" s="2"/>
      <c r="B25" s="2"/>
      <c r="C25" s="1" t="s">
        <v>82</v>
      </c>
      <c r="D25" s="3">
        <v>2420404</v>
      </c>
      <c r="E25" s="6"/>
      <c r="F25" s="3">
        <v>3049618</v>
      </c>
    </row>
    <row r="26" spans="1:6" ht="12.75" customHeight="1">
      <c r="A26" s="2"/>
      <c r="C26" s="2" t="s">
        <v>21</v>
      </c>
      <c r="D26" s="3">
        <v>0</v>
      </c>
      <c r="E26" s="6"/>
      <c r="F26" s="3">
        <v>125252</v>
      </c>
    </row>
    <row r="27" spans="1:6" ht="12.75" customHeight="1">
      <c r="A27" s="2"/>
      <c r="C27" s="2" t="s">
        <v>1</v>
      </c>
      <c r="D27" s="3">
        <v>663055</v>
      </c>
      <c r="E27" s="6"/>
      <c r="F27" s="3">
        <v>663055</v>
      </c>
    </row>
    <row r="28" spans="1:6" ht="12.75" customHeight="1">
      <c r="A28" s="2"/>
      <c r="B28" s="2"/>
      <c r="C28" s="1"/>
      <c r="D28" s="8"/>
      <c r="E28" s="6"/>
      <c r="F28" s="8"/>
    </row>
    <row r="29" spans="1:6" ht="12.75" customHeight="1" thickBot="1">
      <c r="A29" s="2"/>
      <c r="B29" s="2"/>
      <c r="C29" s="1"/>
      <c r="D29" s="9">
        <f>SUM(D18:D28)</f>
        <v>160262300</v>
      </c>
      <c r="E29" s="6"/>
      <c r="F29" s="9">
        <f>SUM(F18:F28)</f>
        <v>155694215</v>
      </c>
    </row>
    <row r="30" spans="1:5" ht="12.75" customHeight="1" thickTop="1">
      <c r="A30" s="2"/>
      <c r="B30" s="2"/>
      <c r="C30" s="1"/>
      <c r="E30" s="6"/>
    </row>
    <row r="31" spans="1:5" ht="12.75" customHeight="1">
      <c r="A31" s="2"/>
      <c r="B31" s="2" t="s">
        <v>126</v>
      </c>
      <c r="C31" s="1"/>
      <c r="D31" s="2"/>
      <c r="E31" s="6"/>
    </row>
    <row r="32" spans="1:3" ht="12.75" customHeight="1">
      <c r="A32" s="2"/>
      <c r="B32" s="2"/>
      <c r="C32" s="2"/>
    </row>
    <row r="33" spans="1:3" ht="12.75" customHeight="1">
      <c r="A33" s="2"/>
      <c r="B33" s="2" t="s">
        <v>119</v>
      </c>
      <c r="C33" s="2"/>
    </row>
    <row r="34" spans="1:6" ht="12.75" customHeight="1">
      <c r="A34" s="2"/>
      <c r="C34" s="2" t="s">
        <v>120</v>
      </c>
      <c r="D34" s="3">
        <v>57634032</v>
      </c>
      <c r="F34" s="3">
        <v>62660967</v>
      </c>
    </row>
    <row r="35" spans="1:6" ht="12.75" customHeight="1">
      <c r="A35" s="2"/>
      <c r="C35" s="2" t="s">
        <v>121</v>
      </c>
      <c r="D35" s="3">
        <v>1</v>
      </c>
      <c r="F35" s="3">
        <v>0</v>
      </c>
    </row>
    <row r="36" spans="1:6" ht="12.75" customHeight="1">
      <c r="A36" s="2"/>
      <c r="C36" s="2" t="s">
        <v>122</v>
      </c>
      <c r="D36" s="3">
        <v>12024</v>
      </c>
      <c r="F36" s="3">
        <v>12024</v>
      </c>
    </row>
    <row r="37" spans="1:6" ht="12.75" customHeight="1">
      <c r="A37" s="2"/>
      <c r="C37" s="2" t="s">
        <v>123</v>
      </c>
      <c r="D37" s="3">
        <v>38047152</v>
      </c>
      <c r="F37" s="3">
        <v>39652977</v>
      </c>
    </row>
    <row r="38" spans="1:6" ht="12.75" customHeight="1">
      <c r="A38" s="2"/>
      <c r="C38" s="2" t="s">
        <v>124</v>
      </c>
      <c r="D38" s="3">
        <v>24678275</v>
      </c>
      <c r="F38" s="3">
        <v>24281368</v>
      </c>
    </row>
    <row r="39" spans="1:2" ht="12.75" customHeight="1">
      <c r="A39" s="2"/>
      <c r="B39" s="2"/>
    </row>
    <row r="40" spans="1:6" ht="12.75" customHeight="1">
      <c r="A40" s="2"/>
      <c r="D40" s="10">
        <f>SUM(D34:D39)</f>
        <v>120371484</v>
      </c>
      <c r="F40" s="10">
        <f>SUM(F34:F39)</f>
        <v>126607336</v>
      </c>
    </row>
    <row r="41" spans="1:3" ht="12.75" customHeight="1">
      <c r="A41" s="2"/>
      <c r="B41" s="2" t="s">
        <v>13</v>
      </c>
      <c r="C41" s="1"/>
    </row>
    <row r="42" spans="1:6" ht="12.75" customHeight="1">
      <c r="A42" s="2"/>
      <c r="B42" s="2"/>
      <c r="C42" s="1" t="s">
        <v>10</v>
      </c>
      <c r="D42" s="3">
        <v>40111270</v>
      </c>
      <c r="F42" s="3">
        <v>34841806</v>
      </c>
    </row>
    <row r="43" spans="1:6" ht="12.75" customHeight="1">
      <c r="A43" s="2"/>
      <c r="B43" s="2"/>
      <c r="C43" s="1" t="s">
        <v>11</v>
      </c>
      <c r="D43" s="3">
        <v>79053945</v>
      </c>
      <c r="F43" s="3">
        <v>74049664</v>
      </c>
    </row>
    <row r="44" spans="1:6" ht="12.75" customHeight="1">
      <c r="A44" s="2"/>
      <c r="B44" s="2"/>
      <c r="C44" s="1" t="s">
        <v>12</v>
      </c>
      <c r="D44" s="3">
        <v>7833710</v>
      </c>
      <c r="F44" s="3">
        <v>6931385</v>
      </c>
    </row>
    <row r="45" spans="1:6" ht="12.75" customHeight="1">
      <c r="A45" s="2"/>
      <c r="B45" s="2"/>
      <c r="C45" s="1" t="s">
        <v>3</v>
      </c>
      <c r="D45" s="3">
        <v>908897</v>
      </c>
      <c r="F45" s="3">
        <v>384</v>
      </c>
    </row>
    <row r="46" spans="1:6" ht="12.75" customHeight="1">
      <c r="A46" s="2"/>
      <c r="B46" s="2"/>
      <c r="C46" s="1" t="s">
        <v>14</v>
      </c>
      <c r="D46" s="3">
        <v>700000</v>
      </c>
      <c r="F46" s="3">
        <v>500000</v>
      </c>
    </row>
    <row r="47" spans="1:6" ht="12.75" customHeight="1">
      <c r="A47" s="2"/>
      <c r="B47" s="2"/>
      <c r="C47" s="1" t="s">
        <v>0</v>
      </c>
      <c r="D47" s="3">
        <v>8625990</v>
      </c>
      <c r="F47" s="3">
        <v>11045551</v>
      </c>
    </row>
    <row r="48" spans="1:3" ht="12.75" customHeight="1">
      <c r="A48" s="2"/>
      <c r="B48" s="2"/>
      <c r="C48" s="1"/>
    </row>
    <row r="49" spans="1:6" ht="12.75" customHeight="1">
      <c r="A49" s="2"/>
      <c r="B49" s="2"/>
      <c r="C49" s="1" t="s">
        <v>15</v>
      </c>
      <c r="D49" s="10">
        <f>SUM(D41:D48)</f>
        <v>137233812</v>
      </c>
      <c r="F49" s="10">
        <f>SUM(F41:F48)</f>
        <v>127368790</v>
      </c>
    </row>
    <row r="50" spans="1:3" ht="12.75" customHeight="1">
      <c r="A50" s="2"/>
      <c r="B50" s="2"/>
      <c r="C50" s="1"/>
    </row>
    <row r="51" spans="1:5" ht="12.75" customHeight="1">
      <c r="A51" s="2"/>
      <c r="B51" s="2" t="s">
        <v>125</v>
      </c>
      <c r="C51" s="1"/>
      <c r="E51" s="6"/>
    </row>
    <row r="52" spans="1:6" ht="12.75" customHeight="1">
      <c r="A52" s="2"/>
      <c r="B52" s="2"/>
      <c r="C52" s="1" t="s">
        <v>16</v>
      </c>
      <c r="D52" s="3">
        <v>12893156</v>
      </c>
      <c r="E52" s="6"/>
      <c r="F52" s="3">
        <v>11351007</v>
      </c>
    </row>
    <row r="53" spans="1:6" ht="12.75" customHeight="1">
      <c r="A53" s="2"/>
      <c r="B53" s="2"/>
      <c r="C53" s="1" t="s">
        <v>17</v>
      </c>
      <c r="D53" s="3">
        <f>4241972+223407</f>
        <v>4465379</v>
      </c>
      <c r="E53" s="6"/>
      <c r="F53" s="3">
        <v>4455938</v>
      </c>
    </row>
    <row r="54" spans="1:6" ht="12.75" customHeight="1">
      <c r="A54" s="2"/>
      <c r="B54" s="2"/>
      <c r="C54" s="1" t="s">
        <v>115</v>
      </c>
      <c r="D54" s="3">
        <v>2947103</v>
      </c>
      <c r="E54" s="6"/>
      <c r="F54" s="3">
        <v>2712065</v>
      </c>
    </row>
    <row r="55" spans="1:6" ht="12.75" customHeight="1">
      <c r="A55" s="2"/>
      <c r="B55" s="2"/>
      <c r="C55" s="1" t="s">
        <v>18</v>
      </c>
      <c r="D55" s="3">
        <v>1355590</v>
      </c>
      <c r="E55" s="6"/>
      <c r="F55" s="3">
        <v>1940013</v>
      </c>
    </row>
    <row r="56" spans="1:6" ht="12.75" customHeight="1">
      <c r="A56" s="2"/>
      <c r="B56" s="2"/>
      <c r="C56" s="1" t="s">
        <v>19</v>
      </c>
      <c r="D56" s="3">
        <v>72636607</v>
      </c>
      <c r="E56" s="6"/>
      <c r="F56" s="3">
        <v>69993620</v>
      </c>
    </row>
    <row r="57" spans="1:6" ht="12.75" customHeight="1">
      <c r="A57" s="2"/>
      <c r="B57" s="7"/>
      <c r="C57" s="2" t="s">
        <v>20</v>
      </c>
      <c r="D57" s="3">
        <v>3045161</v>
      </c>
      <c r="F57" s="3">
        <v>7829268</v>
      </c>
    </row>
    <row r="58" spans="1:3" ht="12.75" customHeight="1">
      <c r="A58" s="2"/>
      <c r="B58" s="2"/>
      <c r="C58" s="2"/>
    </row>
    <row r="59" spans="1:6" ht="12.75" customHeight="1">
      <c r="A59" s="2"/>
      <c r="B59" s="2"/>
      <c r="C59" s="2" t="s">
        <v>23</v>
      </c>
      <c r="D59" s="10">
        <f>SUM(D52:D57)</f>
        <v>97342996</v>
      </c>
      <c r="F59" s="10">
        <f>SUM(F52:F57)</f>
        <v>98281911</v>
      </c>
    </row>
    <row r="60" spans="1:2" ht="12.75" customHeight="1">
      <c r="A60" s="2"/>
      <c r="B60" s="2"/>
    </row>
    <row r="61" spans="1:6" ht="12.75" customHeight="1">
      <c r="A61" s="2"/>
      <c r="B61" s="2" t="s">
        <v>24</v>
      </c>
      <c r="C61" s="2"/>
      <c r="D61" s="3">
        <f>+D49-D59</f>
        <v>39890816</v>
      </c>
      <c r="F61" s="3">
        <f>+F49-F59</f>
        <v>29086879</v>
      </c>
    </row>
    <row r="62" spans="1:5" ht="12.75" customHeight="1">
      <c r="A62" s="2"/>
      <c r="B62" s="2"/>
      <c r="C62" s="1"/>
      <c r="E62" s="6"/>
    </row>
    <row r="63" spans="1:6" ht="12.75" customHeight="1" thickBot="1">
      <c r="A63" s="2"/>
      <c r="B63" s="2"/>
      <c r="C63" s="1"/>
      <c r="D63" s="12">
        <f>D40+D61</f>
        <v>160262300</v>
      </c>
      <c r="E63" s="6"/>
      <c r="F63" s="12">
        <f>F40+F61</f>
        <v>155694215</v>
      </c>
    </row>
    <row r="64" spans="1:6" ht="12.75" customHeight="1" thickTop="1">
      <c r="A64" s="2"/>
      <c r="C64" s="1"/>
      <c r="D64" s="3">
        <f>+D29-D63</f>
        <v>0</v>
      </c>
      <c r="E64" s="6"/>
      <c r="F64" s="3">
        <f>+F29-F63</f>
        <v>0</v>
      </c>
    </row>
    <row r="65" spans="1:5" ht="12.75">
      <c r="A65" s="2"/>
      <c r="B65" s="2"/>
      <c r="C65" s="1"/>
      <c r="E65" s="6"/>
    </row>
    <row r="66" ht="12.75">
      <c r="B66" s="3" t="s">
        <v>100</v>
      </c>
    </row>
    <row r="67" ht="12.75">
      <c r="B67" s="3" t="s">
        <v>111</v>
      </c>
    </row>
    <row r="83" ht="12.75">
      <c r="H83" s="6"/>
    </row>
    <row r="84" ht="12.75">
      <c r="H84" s="6"/>
    </row>
    <row r="85" ht="12.75">
      <c r="H85" s="6"/>
    </row>
    <row r="86" ht="12.75">
      <c r="H86" s="6"/>
    </row>
    <row r="87" ht="12.75">
      <c r="H87" s="6"/>
    </row>
    <row r="88" ht="12.75">
      <c r="H88" s="6"/>
    </row>
    <row r="89" ht="12.75">
      <c r="H89" s="6"/>
    </row>
    <row r="90" ht="12.75">
      <c r="H90" s="6"/>
    </row>
    <row r="91" ht="12.75">
      <c r="H91" s="6"/>
    </row>
    <row r="92" ht="12.75">
      <c r="H92" s="6"/>
    </row>
    <row r="93" ht="12.75">
      <c r="H93" s="6"/>
    </row>
    <row r="94" ht="12.75">
      <c r="H94" s="6"/>
    </row>
    <row r="95" ht="12.75">
      <c r="H95" s="6"/>
    </row>
    <row r="96" ht="12.75">
      <c r="H96" s="6"/>
    </row>
    <row r="97" ht="12.75">
      <c r="H97" s="6"/>
    </row>
    <row r="98" ht="12.75">
      <c r="H98" s="6"/>
    </row>
    <row r="99" ht="12.75">
      <c r="H99" s="6"/>
    </row>
    <row r="100" ht="12.75">
      <c r="H100" s="6"/>
    </row>
    <row r="101" ht="12.75">
      <c r="H101" s="6"/>
    </row>
    <row r="102" ht="12.75">
      <c r="H102" s="6"/>
    </row>
    <row r="103" ht="12.75">
      <c r="H103" s="6"/>
    </row>
    <row r="104" ht="12.75">
      <c r="H104" s="6"/>
    </row>
    <row r="105" ht="12.75">
      <c r="H105" s="6"/>
    </row>
    <row r="106" ht="15.75" customHeight="1">
      <c r="H106" s="6"/>
    </row>
    <row r="107" ht="12.75">
      <c r="H107" s="6"/>
    </row>
    <row r="108" spans="1:8" ht="12.75">
      <c r="A108" s="14"/>
      <c r="B108" s="15"/>
      <c r="C108" s="15"/>
      <c r="D108" s="6"/>
      <c r="E108" s="1"/>
      <c r="F108" s="6"/>
      <c r="G108" s="6"/>
      <c r="H108" s="6"/>
    </row>
    <row r="109" spans="1:8" ht="12.75">
      <c r="A109" s="14"/>
      <c r="B109" s="15"/>
      <c r="C109" s="15"/>
      <c r="D109" s="6"/>
      <c r="E109" s="1"/>
      <c r="F109" s="6"/>
      <c r="G109" s="6"/>
      <c r="H109" s="6"/>
    </row>
    <row r="110" spans="2:8" ht="12.75">
      <c r="B110" s="15"/>
      <c r="C110" s="15"/>
      <c r="D110" s="1"/>
      <c r="E110" s="1"/>
      <c r="F110" s="6"/>
      <c r="G110" s="6"/>
      <c r="H110" s="6"/>
    </row>
    <row r="111" spans="2:8" ht="12.75">
      <c r="B111" s="15"/>
      <c r="C111" s="15"/>
      <c r="D111" s="1"/>
      <c r="E111" s="1"/>
      <c r="F111" s="6"/>
      <c r="G111" s="6"/>
      <c r="H111" s="6"/>
    </row>
    <row r="112" spans="2:8" ht="12.75">
      <c r="B112" s="15"/>
      <c r="C112" s="15"/>
      <c r="D112" s="1"/>
      <c r="E112" s="1"/>
      <c r="F112" s="6"/>
      <c r="G112" s="6"/>
      <c r="H112" s="6"/>
    </row>
    <row r="113" spans="2:8" ht="12.75">
      <c r="B113" s="15"/>
      <c r="C113" s="15"/>
      <c r="D113" s="1"/>
      <c r="E113" s="1"/>
      <c r="F113" s="6"/>
      <c r="G113" s="6"/>
      <c r="H113" s="6"/>
    </row>
    <row r="114" spans="2:8" ht="12.75">
      <c r="B114" s="15"/>
      <c r="C114" s="15"/>
      <c r="D114" s="1"/>
      <c r="E114" s="1"/>
      <c r="F114" s="6"/>
      <c r="G114" s="6"/>
      <c r="H114" s="6"/>
    </row>
    <row r="115" spans="2:8" ht="12.75">
      <c r="B115" s="15"/>
      <c r="C115" s="15"/>
      <c r="D115" s="1"/>
      <c r="E115" s="1"/>
      <c r="F115" s="6"/>
      <c r="G115" s="6"/>
      <c r="H115" s="6"/>
    </row>
    <row r="116" spans="2:8" ht="12.75">
      <c r="B116" s="15"/>
      <c r="C116" s="15"/>
      <c r="D116" s="1"/>
      <c r="E116" s="1"/>
      <c r="F116" s="6"/>
      <c r="G116" s="6"/>
      <c r="H116" s="6"/>
    </row>
    <row r="117" spans="2:8" ht="12.75">
      <c r="B117" s="15"/>
      <c r="C117" s="15"/>
      <c r="D117" s="1"/>
      <c r="E117" s="1"/>
      <c r="F117" s="6"/>
      <c r="G117" s="6"/>
      <c r="H117" s="6"/>
    </row>
    <row r="118" spans="2:8" ht="12.75">
      <c r="B118" s="15"/>
      <c r="C118" s="15"/>
      <c r="D118" s="1"/>
      <c r="E118" s="1"/>
      <c r="F118" s="6"/>
      <c r="G118" s="6"/>
      <c r="H118" s="6"/>
    </row>
    <row r="119" spans="2:8" ht="12.75">
      <c r="B119" s="15"/>
      <c r="C119" s="15"/>
      <c r="D119" s="1"/>
      <c r="E119" s="1"/>
      <c r="F119" s="6"/>
      <c r="G119" s="6"/>
      <c r="H119" s="6"/>
    </row>
    <row r="120" spans="2:8" ht="12.75">
      <c r="B120" s="15"/>
      <c r="C120" s="15"/>
      <c r="D120" s="1"/>
      <c r="E120" s="1"/>
      <c r="F120" s="6"/>
      <c r="G120" s="6"/>
      <c r="H120" s="6"/>
    </row>
    <row r="121" spans="2:8" ht="12.75">
      <c r="B121" s="16"/>
      <c r="C121" s="16"/>
      <c r="D121" s="6"/>
      <c r="E121" s="6"/>
      <c r="F121" s="6"/>
      <c r="G121" s="6"/>
      <c r="H121" s="6"/>
    </row>
    <row r="122" spans="2:8" ht="12.75">
      <c r="B122" s="16"/>
      <c r="C122" s="16"/>
      <c r="D122" s="6"/>
      <c r="E122" s="6"/>
      <c r="F122" s="6"/>
      <c r="G122" s="6"/>
      <c r="H122" s="6"/>
    </row>
    <row r="123" spans="2:8" ht="12.75">
      <c r="B123" s="16"/>
      <c r="C123" s="16"/>
      <c r="D123" s="6"/>
      <c r="E123" s="6"/>
      <c r="F123" s="6"/>
      <c r="G123" s="6"/>
      <c r="H123" s="6"/>
    </row>
    <row r="124" spans="2:8" ht="12.75">
      <c r="B124" s="16"/>
      <c r="C124" s="16"/>
      <c r="D124" s="6"/>
      <c r="E124" s="6"/>
      <c r="F124" s="6"/>
      <c r="G124" s="6"/>
      <c r="H124" s="6"/>
    </row>
    <row r="125" spans="2:3" ht="12.75">
      <c r="B125" s="16"/>
      <c r="C125" s="16"/>
    </row>
  </sheetData>
  <mergeCells count="3">
    <mergeCell ref="A1:G1"/>
    <mergeCell ref="A2:G2"/>
    <mergeCell ref="A3:G3"/>
  </mergeCells>
  <printOptions horizontalCentered="1"/>
  <pageMargins left="0.75" right="0.75" top="0.75" bottom="0.5" header="0.5" footer="0.5"/>
  <pageSetup fitToHeight="1" fitToWidth="1" horizontalDpi="600" verticalDpi="600" orientation="portrait" paperSize="9" scale="84" r:id="rId1"/>
  <headerFooter alignWithMargins="0">
    <oddFooter>&amp;L&amp;"Arial,Italic"&amp;8@My Doc/&amp;F/&amp;A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workbookViewId="0" topLeftCell="A1">
      <selection activeCell="A1" sqref="A1"/>
    </sheetView>
  </sheetViews>
  <sheetFormatPr defaultColWidth="9.33203125" defaultRowHeight="12.75"/>
  <cols>
    <col min="1" max="1" width="3" style="0" customWidth="1"/>
    <col min="2" max="2" width="31" style="0" customWidth="1"/>
    <col min="3" max="3" width="19.33203125" style="0" customWidth="1"/>
    <col min="4" max="4" width="1.5" style="0" customWidth="1"/>
    <col min="5" max="5" width="18.66015625" style="0" customWidth="1"/>
    <col min="6" max="6" width="1.5" style="0" customWidth="1"/>
    <col min="7" max="7" width="20.16015625" style="0" customWidth="1"/>
    <col min="8" max="8" width="1.5" style="0" customWidth="1"/>
    <col min="9" max="9" width="20.33203125" style="0" customWidth="1"/>
    <col min="10" max="10" width="19.33203125" style="0" customWidth="1"/>
    <col min="11" max="11" width="13.16015625" style="0" customWidth="1"/>
    <col min="12" max="12" width="0.65625" style="0" customWidth="1"/>
    <col min="13" max="13" width="13.33203125" style="0" customWidth="1"/>
    <col min="14" max="14" width="0.82421875" style="0" customWidth="1"/>
    <col min="15" max="15" width="12.33203125" style="0" customWidth="1"/>
    <col min="16" max="16" width="1.0078125" style="0" customWidth="1"/>
    <col min="17" max="17" width="12.5" style="0" customWidth="1"/>
    <col min="18" max="18" width="1.3359375" style="0" customWidth="1"/>
    <col min="19" max="19" width="13.33203125" style="0" customWidth="1"/>
    <col min="20" max="20" width="1.3359375" style="0" customWidth="1"/>
    <col min="21" max="21" width="11.83203125" style="0" customWidth="1"/>
    <col min="22" max="22" width="1.171875" style="0" customWidth="1"/>
    <col min="23" max="23" width="12.16015625" style="0" customWidth="1"/>
    <col min="24" max="24" width="1.0078125" style="0" customWidth="1"/>
    <col min="25" max="25" width="11.83203125" style="0" customWidth="1"/>
  </cols>
  <sheetData>
    <row r="1" ht="18">
      <c r="A1" s="22" t="s">
        <v>34</v>
      </c>
    </row>
    <row r="2" ht="15">
      <c r="A2" s="23" t="s">
        <v>84</v>
      </c>
    </row>
    <row r="3" spans="1:14" ht="15">
      <c r="A3" s="23" t="s">
        <v>145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5">
      <c r="A4" s="23" t="s">
        <v>28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3:14" s="21" customFormat="1" ht="12.75"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3:10" s="21" customFormat="1" ht="12.75">
      <c r="C6" s="14" t="s">
        <v>38</v>
      </c>
      <c r="D6" s="41"/>
      <c r="E6" s="14" t="s">
        <v>83</v>
      </c>
      <c r="F6" s="41"/>
      <c r="G6" s="14" t="s">
        <v>41</v>
      </c>
      <c r="H6" s="41"/>
      <c r="I6" s="14" t="s">
        <v>41</v>
      </c>
      <c r="J6" s="41"/>
    </row>
    <row r="7" spans="3:10" s="21" customFormat="1" ht="12.75">
      <c r="C7" s="14" t="s">
        <v>96</v>
      </c>
      <c r="E7" s="14" t="s">
        <v>96</v>
      </c>
      <c r="F7" s="41"/>
      <c r="G7" s="14" t="s">
        <v>142</v>
      </c>
      <c r="H7" s="41"/>
      <c r="I7" s="14" t="s">
        <v>142</v>
      </c>
      <c r="J7" s="41"/>
    </row>
    <row r="8" spans="3:10" s="21" customFormat="1" ht="12.75">
      <c r="C8" s="14" t="s">
        <v>95</v>
      </c>
      <c r="D8" s="41"/>
      <c r="E8" s="14" t="s">
        <v>39</v>
      </c>
      <c r="F8" s="41"/>
      <c r="G8" s="14" t="s">
        <v>81</v>
      </c>
      <c r="H8" s="41"/>
      <c r="I8" s="14" t="s">
        <v>81</v>
      </c>
      <c r="J8" s="41"/>
    </row>
    <row r="9" spans="3:10" s="21" customFormat="1" ht="12.75">
      <c r="C9" s="14" t="s">
        <v>40</v>
      </c>
      <c r="D9" s="41"/>
      <c r="E9" s="14" t="s">
        <v>40</v>
      </c>
      <c r="F9" s="41"/>
      <c r="G9" s="14" t="s">
        <v>40</v>
      </c>
      <c r="H9" s="41"/>
      <c r="I9" s="14" t="s">
        <v>40</v>
      </c>
      <c r="J9" s="41"/>
    </row>
    <row r="10" spans="3:10" s="21" customFormat="1" ht="12.75">
      <c r="C10" s="37" t="s">
        <v>143</v>
      </c>
      <c r="D10" s="41"/>
      <c r="E10" s="37" t="s">
        <v>144</v>
      </c>
      <c r="F10" s="41"/>
      <c r="G10" s="37" t="s">
        <v>143</v>
      </c>
      <c r="H10" s="41"/>
      <c r="I10" s="37" t="s">
        <v>144</v>
      </c>
      <c r="J10" s="41"/>
    </row>
    <row r="11" spans="3:10" s="21" customFormat="1" ht="12.75">
      <c r="C11" s="41"/>
      <c r="D11" s="41"/>
      <c r="E11" s="41"/>
      <c r="F11" s="41"/>
      <c r="G11" s="41"/>
      <c r="H11" s="41"/>
      <c r="I11" s="41"/>
      <c r="J11" s="41"/>
    </row>
    <row r="12" s="21" customFormat="1" ht="12.75">
      <c r="J12" s="2"/>
    </row>
    <row r="13" spans="3:10" s="21" customFormat="1" ht="12.75">
      <c r="C13" s="42" t="s">
        <v>37</v>
      </c>
      <c r="D13" s="41"/>
      <c r="E13" s="42" t="s">
        <v>37</v>
      </c>
      <c r="F13" s="41"/>
      <c r="G13" s="42" t="s">
        <v>37</v>
      </c>
      <c r="H13" s="41"/>
      <c r="I13" s="42" t="s">
        <v>37</v>
      </c>
      <c r="J13" s="2"/>
    </row>
    <row r="14" spans="3:10" s="21" customFormat="1" ht="12.75">
      <c r="C14" s="41"/>
      <c r="D14" s="41"/>
      <c r="E14" s="41"/>
      <c r="F14" s="41"/>
      <c r="G14" s="41"/>
      <c r="H14" s="41"/>
      <c r="I14" s="41"/>
      <c r="J14" s="2"/>
    </row>
    <row r="15" spans="2:10" s="21" customFormat="1" ht="12.75">
      <c r="B15" s="15" t="s">
        <v>31</v>
      </c>
      <c r="C15" s="2">
        <v>68134149</v>
      </c>
      <c r="D15" s="2"/>
      <c r="E15" s="2">
        <v>81397739</v>
      </c>
      <c r="F15" s="2"/>
      <c r="G15" s="2">
        <v>195850542</v>
      </c>
      <c r="H15" s="2"/>
      <c r="I15" s="2">
        <v>217483019</v>
      </c>
      <c r="J15" s="2"/>
    </row>
    <row r="16" spans="2:10" s="21" customFormat="1" ht="12.75">
      <c r="B16" s="15"/>
      <c r="C16" s="2"/>
      <c r="D16" s="2"/>
      <c r="E16" s="2"/>
      <c r="F16" s="2"/>
      <c r="G16" s="2"/>
      <c r="H16" s="2"/>
      <c r="I16" s="2"/>
      <c r="J16" s="2"/>
    </row>
    <row r="17" spans="2:10" s="21" customFormat="1" ht="12.75">
      <c r="B17" s="15" t="s">
        <v>25</v>
      </c>
      <c r="C17" s="2">
        <v>-59906433</v>
      </c>
      <c r="D17" s="2"/>
      <c r="E17" s="2">
        <v>-73066293</v>
      </c>
      <c r="F17" s="2"/>
      <c r="G17" s="2">
        <v>-173983612</v>
      </c>
      <c r="H17" s="2"/>
      <c r="I17" s="2">
        <v>-192016648</v>
      </c>
      <c r="J17" s="2"/>
    </row>
    <row r="18" spans="2:10" s="21" customFormat="1" ht="12.75">
      <c r="B18" s="15"/>
      <c r="C18" s="2"/>
      <c r="D18" s="2"/>
      <c r="E18" s="2"/>
      <c r="F18" s="2"/>
      <c r="G18" s="2"/>
      <c r="H18" s="2"/>
      <c r="I18" s="2"/>
      <c r="J18" s="2"/>
    </row>
    <row r="19" spans="2:10" s="21" customFormat="1" ht="12.75">
      <c r="B19" s="15"/>
      <c r="C19" s="24"/>
      <c r="D19" s="2"/>
      <c r="E19" s="24"/>
      <c r="F19" s="2"/>
      <c r="G19" s="24"/>
      <c r="H19" s="2"/>
      <c r="I19" s="24"/>
      <c r="J19" s="2"/>
    </row>
    <row r="20" spans="2:10" s="21" customFormat="1" ht="12.75">
      <c r="B20" s="15" t="s">
        <v>26</v>
      </c>
      <c r="C20" s="2">
        <v>8227716</v>
      </c>
      <c r="D20" s="2"/>
      <c r="E20" s="2">
        <v>8331446</v>
      </c>
      <c r="F20" s="2"/>
      <c r="G20" s="2">
        <v>21866930</v>
      </c>
      <c r="H20" s="2"/>
      <c r="I20" s="2">
        <v>25466371</v>
      </c>
      <c r="J20" s="2"/>
    </row>
    <row r="21" spans="2:10" s="21" customFormat="1" ht="12.75">
      <c r="B21" s="16"/>
      <c r="C21" s="2"/>
      <c r="D21" s="2"/>
      <c r="E21" s="2"/>
      <c r="F21" s="2"/>
      <c r="G21" s="2"/>
      <c r="H21" s="2"/>
      <c r="I21" s="2"/>
      <c r="J21" s="2"/>
    </row>
    <row r="22" spans="2:10" s="21" customFormat="1" ht="12.75">
      <c r="B22" s="15"/>
      <c r="C22" s="2"/>
      <c r="D22" s="2"/>
      <c r="E22" s="2"/>
      <c r="F22" s="2"/>
      <c r="G22" s="2"/>
      <c r="H22" s="2"/>
      <c r="I22" s="2"/>
      <c r="J22" s="2"/>
    </row>
    <row r="23" spans="2:10" s="21" customFormat="1" ht="12.75">
      <c r="B23" s="16" t="s">
        <v>8</v>
      </c>
      <c r="C23" s="2">
        <v>576024</v>
      </c>
      <c r="D23" s="2"/>
      <c r="E23" s="2">
        <v>272913</v>
      </c>
      <c r="F23" s="2"/>
      <c r="G23" s="2">
        <v>1985790</v>
      </c>
      <c r="H23" s="2"/>
      <c r="I23" s="2">
        <v>2057006</v>
      </c>
      <c r="J23" s="2"/>
    </row>
    <row r="24" spans="2:10" s="21" customFormat="1" ht="12.75">
      <c r="B24" s="16"/>
      <c r="C24" s="2"/>
      <c r="D24" s="2"/>
      <c r="E24" s="2"/>
      <c r="F24" s="2"/>
      <c r="G24" s="2"/>
      <c r="H24" s="2"/>
      <c r="I24" s="2"/>
      <c r="J24" s="2"/>
    </row>
    <row r="25" spans="2:10" s="21" customFormat="1" ht="12.75">
      <c r="B25" s="15" t="s">
        <v>33</v>
      </c>
      <c r="C25" s="2">
        <v>-1054151</v>
      </c>
      <c r="D25" s="2"/>
      <c r="E25" s="2">
        <v>-1105857</v>
      </c>
      <c r="F25" s="2"/>
      <c r="G25" s="2">
        <v>-3400211</v>
      </c>
      <c r="H25" s="2"/>
      <c r="I25" s="2">
        <v>-3131657</v>
      </c>
      <c r="J25" s="2"/>
    </row>
    <row r="26" spans="2:10" s="21" customFormat="1" ht="12.75">
      <c r="B26" s="15"/>
      <c r="C26" s="2"/>
      <c r="D26" s="2"/>
      <c r="E26" s="2"/>
      <c r="F26" s="2"/>
      <c r="G26" s="2"/>
      <c r="H26" s="2"/>
      <c r="I26" s="2"/>
      <c r="J26" s="2"/>
    </row>
    <row r="27" spans="2:10" s="21" customFormat="1" ht="12.75">
      <c r="B27" s="15" t="s">
        <v>6</v>
      </c>
      <c r="C27" s="2">
        <v>-3285603</v>
      </c>
      <c r="D27" s="2"/>
      <c r="E27" s="2">
        <v>-3621214</v>
      </c>
      <c r="F27" s="2"/>
      <c r="G27" s="2">
        <v>-10119186</v>
      </c>
      <c r="H27" s="2"/>
      <c r="I27" s="2">
        <v>-10961309</v>
      </c>
      <c r="J27" s="2"/>
    </row>
    <row r="28" spans="2:10" s="21" customFormat="1" ht="12.75">
      <c r="B28" s="17"/>
      <c r="C28" s="2"/>
      <c r="D28" s="2"/>
      <c r="E28" s="2"/>
      <c r="F28" s="2"/>
      <c r="G28" s="2"/>
      <c r="H28" s="2"/>
      <c r="I28" s="2"/>
      <c r="J28" s="2"/>
    </row>
    <row r="29" spans="2:10" s="21" customFormat="1" ht="12.75">
      <c r="B29" s="15" t="s">
        <v>7</v>
      </c>
      <c r="C29" s="2">
        <v>-31287</v>
      </c>
      <c r="D29" s="2"/>
      <c r="E29" s="2">
        <v>-19133</v>
      </c>
      <c r="F29" s="2"/>
      <c r="G29" s="2">
        <v>-61287</v>
      </c>
      <c r="H29" s="2"/>
      <c r="I29" s="2">
        <v>-587299</v>
      </c>
      <c r="J29" s="2"/>
    </row>
    <row r="30" spans="2:10" s="21" customFormat="1" ht="12.75">
      <c r="B30" s="17"/>
      <c r="C30" s="2"/>
      <c r="D30" s="2"/>
      <c r="E30" s="2"/>
      <c r="F30" s="2"/>
      <c r="G30" s="2"/>
      <c r="H30" s="2"/>
      <c r="I30" s="2"/>
      <c r="J30" s="2"/>
    </row>
    <row r="31" spans="2:10" s="21" customFormat="1" ht="12.75">
      <c r="B31" s="17"/>
      <c r="C31" s="24"/>
      <c r="D31" s="2"/>
      <c r="E31" s="24"/>
      <c r="F31" s="2"/>
      <c r="G31" s="24"/>
      <c r="H31" s="2"/>
      <c r="I31" s="24"/>
      <c r="J31" s="2"/>
    </row>
    <row r="32" spans="2:10" s="21" customFormat="1" ht="12.75">
      <c r="B32" s="15" t="s">
        <v>32</v>
      </c>
      <c r="C32" s="2">
        <v>4432699</v>
      </c>
      <c r="D32" s="2"/>
      <c r="E32" s="2">
        <v>3858155</v>
      </c>
      <c r="F32" s="2"/>
      <c r="G32" s="2">
        <v>10272036</v>
      </c>
      <c r="H32" s="2"/>
      <c r="I32" s="2">
        <v>12843112</v>
      </c>
      <c r="J32" s="2"/>
    </row>
    <row r="33" spans="2:10" s="21" customFormat="1" ht="12.75">
      <c r="B33" s="17"/>
      <c r="C33" s="2"/>
      <c r="D33" s="2"/>
      <c r="E33" s="2"/>
      <c r="F33" s="2"/>
      <c r="G33" s="2"/>
      <c r="H33" s="2"/>
      <c r="I33" s="2"/>
      <c r="J33" s="2"/>
    </row>
    <row r="34" spans="2:10" s="21" customFormat="1" ht="12.75">
      <c r="B34" s="17"/>
      <c r="C34" s="2"/>
      <c r="D34" s="2"/>
      <c r="E34" s="2"/>
      <c r="F34" s="2"/>
      <c r="G34" s="2"/>
      <c r="H34" s="2"/>
      <c r="I34" s="2"/>
      <c r="J34" s="2"/>
    </row>
    <row r="35" spans="2:10" s="21" customFormat="1" ht="12.75">
      <c r="B35" s="15" t="s">
        <v>4</v>
      </c>
      <c r="C35" s="2">
        <v>-1185883</v>
      </c>
      <c r="D35" s="2"/>
      <c r="E35" s="2">
        <v>-1292438</v>
      </c>
      <c r="F35" s="3"/>
      <c r="G35" s="2">
        <v>-3554576</v>
      </c>
      <c r="H35" s="3"/>
      <c r="I35" s="2">
        <v>-3624997</v>
      </c>
      <c r="J35" s="3"/>
    </row>
    <row r="36" spans="2:10" s="21" customFormat="1" ht="12.75">
      <c r="B36" s="15"/>
      <c r="C36" s="24"/>
      <c r="D36" s="24"/>
      <c r="E36" s="24"/>
      <c r="F36" s="8"/>
      <c r="G36" s="8"/>
      <c r="H36" s="8"/>
      <c r="I36" s="8"/>
      <c r="J36" s="3"/>
    </row>
    <row r="37" spans="2:10" s="21" customFormat="1" ht="12.75">
      <c r="B37" s="15" t="s">
        <v>85</v>
      </c>
      <c r="C37" s="2">
        <v>3246816</v>
      </c>
      <c r="D37" s="2">
        <v>0</v>
      </c>
      <c r="E37" s="2">
        <v>2565717</v>
      </c>
      <c r="F37" s="2">
        <v>0</v>
      </c>
      <c r="G37" s="2">
        <v>6717460</v>
      </c>
      <c r="H37" s="2">
        <v>0</v>
      </c>
      <c r="I37" s="2">
        <v>9218115</v>
      </c>
      <c r="J37" s="3"/>
    </row>
    <row r="38" spans="2:10" s="21" customFormat="1" ht="12.75">
      <c r="B38" s="15"/>
      <c r="C38" s="2"/>
      <c r="D38" s="2"/>
      <c r="E38" s="2"/>
      <c r="F38" s="3"/>
      <c r="G38" s="3"/>
      <c r="H38" s="3"/>
      <c r="I38" s="3"/>
      <c r="J38" s="3"/>
    </row>
    <row r="39" spans="2:10" s="21" customFormat="1" ht="12.75">
      <c r="B39" s="15" t="s">
        <v>5</v>
      </c>
      <c r="C39" s="2">
        <v>0</v>
      </c>
      <c r="D39" s="2"/>
      <c r="E39" s="2">
        <v>0</v>
      </c>
      <c r="F39" s="3"/>
      <c r="G39" s="2">
        <v>0</v>
      </c>
      <c r="H39" s="3"/>
      <c r="I39" s="2">
        <v>0</v>
      </c>
      <c r="J39" s="3"/>
    </row>
    <row r="40" spans="2:10" s="21" customFormat="1" ht="12.75">
      <c r="B40" s="15"/>
      <c r="C40" s="2"/>
      <c r="D40" s="2"/>
      <c r="E40" s="2"/>
      <c r="F40" s="3"/>
      <c r="G40" s="3"/>
      <c r="H40" s="3"/>
      <c r="I40" s="3"/>
      <c r="J40" s="3"/>
    </row>
    <row r="41" spans="2:10" s="21" customFormat="1" ht="12.75">
      <c r="B41" s="15"/>
      <c r="C41" s="24"/>
      <c r="D41" s="2"/>
      <c r="E41" s="24"/>
      <c r="F41" s="3"/>
      <c r="G41" s="8"/>
      <c r="H41" s="3"/>
      <c r="I41" s="8"/>
      <c r="J41" s="3"/>
    </row>
    <row r="42" spans="2:10" s="21" customFormat="1" ht="12.75">
      <c r="B42" s="15" t="s">
        <v>27</v>
      </c>
      <c r="C42" s="2">
        <v>3246816</v>
      </c>
      <c r="D42" s="2">
        <v>0</v>
      </c>
      <c r="E42" s="2">
        <v>2565717</v>
      </c>
      <c r="F42" s="2">
        <v>0</v>
      </c>
      <c r="G42" s="2">
        <v>6717460</v>
      </c>
      <c r="H42" s="2">
        <v>0</v>
      </c>
      <c r="I42" s="2">
        <v>9218115</v>
      </c>
      <c r="J42" s="3"/>
    </row>
    <row r="43" spans="2:10" s="21" customFormat="1" ht="12.75">
      <c r="B43" s="15"/>
      <c r="C43" s="2"/>
      <c r="D43" s="2"/>
      <c r="E43" s="2"/>
      <c r="F43" s="2"/>
      <c r="G43" s="2"/>
      <c r="H43" s="2"/>
      <c r="I43" s="2"/>
      <c r="J43" s="3"/>
    </row>
    <row r="44" spans="2:10" s="21" customFormat="1" ht="12.75">
      <c r="B44" s="15" t="s">
        <v>2</v>
      </c>
      <c r="C44" s="2">
        <v>-571115</v>
      </c>
      <c r="D44" s="2"/>
      <c r="E44" s="2">
        <v>-839794</v>
      </c>
      <c r="F44" s="3"/>
      <c r="G44" s="2">
        <v>-1405992</v>
      </c>
      <c r="H44" s="3"/>
      <c r="I44" s="2">
        <v>-3327677</v>
      </c>
      <c r="J44" s="3"/>
    </row>
    <row r="45" spans="2:10" s="21" customFormat="1" ht="12.75">
      <c r="B45" s="15"/>
      <c r="C45" s="2"/>
      <c r="D45" s="2"/>
      <c r="E45" s="2">
        <v>0</v>
      </c>
      <c r="F45" s="3"/>
      <c r="G45" s="3"/>
      <c r="H45" s="3"/>
      <c r="I45" s="3"/>
      <c r="J45" s="3"/>
    </row>
    <row r="46" spans="2:10" s="21" customFormat="1" ht="12.75">
      <c r="B46" s="15" t="s">
        <v>42</v>
      </c>
      <c r="C46" s="2">
        <v>-10653</v>
      </c>
      <c r="D46" s="2"/>
      <c r="E46" s="2">
        <v>-9307</v>
      </c>
      <c r="F46" s="3"/>
      <c r="G46" s="2">
        <v>-34102</v>
      </c>
      <c r="H46" s="3"/>
      <c r="I46" s="2">
        <v>-14280</v>
      </c>
      <c r="J46" s="3"/>
    </row>
    <row r="47" spans="2:10" s="21" customFormat="1" ht="12.75">
      <c r="B47" s="15"/>
      <c r="C47" s="2"/>
      <c r="D47" s="2"/>
      <c r="E47" s="2"/>
      <c r="F47" s="3"/>
      <c r="G47" s="3"/>
      <c r="H47" s="3"/>
      <c r="I47" s="3"/>
      <c r="J47" s="3"/>
    </row>
    <row r="48" spans="2:10" s="21" customFormat="1" ht="13.5" thickBot="1">
      <c r="B48" s="15" t="s">
        <v>43</v>
      </c>
      <c r="C48" s="31">
        <v>2665048</v>
      </c>
      <c r="D48" s="2"/>
      <c r="E48" s="31">
        <v>1716616</v>
      </c>
      <c r="F48" s="3"/>
      <c r="G48" s="12">
        <v>5277366</v>
      </c>
      <c r="H48" s="3"/>
      <c r="I48" s="12">
        <v>5876158</v>
      </c>
      <c r="J48" s="3"/>
    </row>
    <row r="49" spans="2:10" s="21" customFormat="1" ht="13.5" thickTop="1">
      <c r="B49" s="15"/>
      <c r="C49" s="2"/>
      <c r="D49" s="2"/>
      <c r="E49" s="2"/>
      <c r="F49" s="3"/>
      <c r="G49" s="3"/>
      <c r="H49" s="3"/>
      <c r="I49" s="3"/>
      <c r="J49" s="3"/>
    </row>
    <row r="50" spans="3:17" s="21" customFormat="1" ht="12.75">
      <c r="C50" s="3"/>
      <c r="D50" s="3"/>
      <c r="E50" s="2"/>
      <c r="F50" s="3"/>
      <c r="G50" s="3"/>
      <c r="H50" s="3"/>
      <c r="I50" s="3"/>
      <c r="J50" s="3"/>
      <c r="K50" s="32"/>
      <c r="P50" s="3"/>
      <c r="Q50" s="39"/>
    </row>
    <row r="51" spans="2:16" s="21" customFormat="1" ht="12.75">
      <c r="B51" s="3" t="s">
        <v>44</v>
      </c>
      <c r="C51" s="3"/>
      <c r="D51" s="6"/>
      <c r="E51" s="2"/>
      <c r="F51" s="6"/>
      <c r="G51" s="3"/>
      <c r="H51" s="6"/>
      <c r="I51" s="3"/>
      <c r="J51" s="3"/>
      <c r="K51" s="33"/>
      <c r="P51" s="3"/>
    </row>
    <row r="52" spans="2:16" s="21" customFormat="1" ht="13.5" thickBot="1">
      <c r="B52" s="3" t="s">
        <v>45</v>
      </c>
      <c r="C52" s="25">
        <v>1.916961306944423</v>
      </c>
      <c r="D52" s="25">
        <v>0</v>
      </c>
      <c r="E52" s="25">
        <v>1.2407598010870822</v>
      </c>
      <c r="F52" s="25">
        <v>0</v>
      </c>
      <c r="G52" s="25">
        <v>3.7959940776241408</v>
      </c>
      <c r="H52" s="25">
        <v>0</v>
      </c>
      <c r="I52" s="25">
        <v>4.2472519370880075</v>
      </c>
      <c r="J52" s="3"/>
      <c r="K52" s="33"/>
      <c r="P52" s="3"/>
    </row>
    <row r="53" spans="2:16" s="21" customFormat="1" ht="13.5" thickTop="1">
      <c r="B53" s="3"/>
      <c r="C53" s="3"/>
      <c r="D53" s="6"/>
      <c r="E53" s="2"/>
      <c r="F53" s="6"/>
      <c r="G53" s="3"/>
      <c r="H53" s="6"/>
      <c r="I53" s="3"/>
      <c r="J53" s="3"/>
      <c r="K53" s="34"/>
      <c r="P53" s="3"/>
    </row>
    <row r="54" spans="2:16" s="21" customFormat="1" ht="12.75">
      <c r="B54" s="3"/>
      <c r="C54" s="3"/>
      <c r="D54" s="6"/>
      <c r="E54" s="2"/>
      <c r="F54" s="6"/>
      <c r="G54" s="3"/>
      <c r="H54" s="6"/>
      <c r="I54" s="3"/>
      <c r="J54" s="3"/>
      <c r="K54" s="34"/>
      <c r="P54" s="3"/>
    </row>
    <row r="55" spans="2:16" s="21" customFormat="1" ht="13.5" thickBot="1">
      <c r="B55" s="35" t="s">
        <v>86</v>
      </c>
      <c r="C55" s="38">
        <v>1.8318779863788073</v>
      </c>
      <c r="D55" s="16" t="e">
        <v>#DIV/0!</v>
      </c>
      <c r="E55" s="38">
        <v>1.245035685690666</v>
      </c>
      <c r="F55" s="16" t="e">
        <v>#DIV/0!</v>
      </c>
      <c r="G55" s="38">
        <v>3.7985133598137164</v>
      </c>
      <c r="H55" s="16" t="e">
        <v>#DIV/0!</v>
      </c>
      <c r="I55" s="38">
        <v>4.187534957477661</v>
      </c>
      <c r="J55" s="3"/>
      <c r="K55" s="34"/>
      <c r="P55" s="3"/>
    </row>
    <row r="56" spans="2:16" s="21" customFormat="1" ht="13.5" thickTop="1">
      <c r="B56" s="3"/>
      <c r="C56" s="3"/>
      <c r="D56" s="3"/>
      <c r="E56" s="2"/>
      <c r="F56" s="3"/>
      <c r="G56" s="3"/>
      <c r="H56" s="3"/>
      <c r="I56" s="3"/>
      <c r="J56" s="3"/>
      <c r="K56" s="34"/>
      <c r="P56" s="3"/>
    </row>
    <row r="57" spans="2:16" s="21" customFormat="1" ht="12.75">
      <c r="B57" s="3"/>
      <c r="C57" s="3"/>
      <c r="D57" s="3"/>
      <c r="E57" s="2"/>
      <c r="F57" s="3"/>
      <c r="G57" s="3"/>
      <c r="H57" s="3"/>
      <c r="I57" s="3"/>
      <c r="J57" s="3"/>
      <c r="K57" s="34"/>
      <c r="P57" s="3"/>
    </row>
    <row r="58" spans="2:16" s="21" customFormat="1" ht="12.75">
      <c r="B58" s="3"/>
      <c r="C58" s="3"/>
      <c r="D58" s="3"/>
      <c r="E58" s="2"/>
      <c r="F58" s="3"/>
      <c r="G58" s="3"/>
      <c r="H58" s="3"/>
      <c r="I58" s="3"/>
      <c r="J58" s="3"/>
      <c r="K58" s="34"/>
      <c r="P58" s="3"/>
    </row>
    <row r="59" spans="2:16" s="21" customFormat="1" ht="12.75">
      <c r="B59" s="3"/>
      <c r="C59" s="3"/>
      <c r="D59" s="3"/>
      <c r="E59" s="2"/>
      <c r="F59" s="3"/>
      <c r="G59" s="3"/>
      <c r="H59" s="3"/>
      <c r="I59" s="3"/>
      <c r="J59" s="3"/>
      <c r="P59" s="3"/>
    </row>
    <row r="60" spans="2:16" s="21" customFormat="1" ht="12.75">
      <c r="B60" s="3" t="s">
        <v>102</v>
      </c>
      <c r="C60" s="3"/>
      <c r="D60" s="3"/>
      <c r="E60" s="2"/>
      <c r="F60" s="3"/>
      <c r="G60" s="3"/>
      <c r="H60" s="3"/>
      <c r="I60" s="3"/>
      <c r="J60" s="3"/>
      <c r="P60" s="3"/>
    </row>
    <row r="61" spans="2:16" s="21" customFormat="1" ht="12.75">
      <c r="B61" s="3" t="str">
        <f>+'BS'!B67</f>
        <v>Report for the period ended 31 December 2003)</v>
      </c>
      <c r="C61" s="3"/>
      <c r="D61" s="3"/>
      <c r="E61" s="2"/>
      <c r="F61" s="3"/>
      <c r="G61" s="3"/>
      <c r="H61" s="3"/>
      <c r="I61" s="3"/>
      <c r="J61" s="3"/>
      <c r="P61" s="3"/>
    </row>
    <row r="62" spans="2:16" s="21" customFormat="1" ht="12.75">
      <c r="B62" s="3"/>
      <c r="C62" s="3"/>
      <c r="D62" s="3"/>
      <c r="E62" s="2"/>
      <c r="F62" s="3"/>
      <c r="G62" s="3"/>
      <c r="H62" s="3"/>
      <c r="I62" s="3"/>
      <c r="J62" s="3"/>
      <c r="P62" s="3"/>
    </row>
    <row r="63" spans="3:16" s="21" customFormat="1" ht="12.75">
      <c r="C63" s="3"/>
      <c r="D63" s="3"/>
      <c r="E63" s="2"/>
      <c r="F63" s="3"/>
      <c r="G63" s="3"/>
      <c r="H63" s="3"/>
      <c r="I63" s="3"/>
      <c r="J63" s="3"/>
      <c r="P63" s="3"/>
    </row>
    <row r="64" spans="3:16" s="21" customFormat="1" ht="12.75">
      <c r="C64" s="3"/>
      <c r="D64" s="3"/>
      <c r="E64" s="2"/>
      <c r="F64" s="3"/>
      <c r="G64" s="3"/>
      <c r="H64" s="3"/>
      <c r="I64" s="3"/>
      <c r="J64" s="3"/>
      <c r="P64" s="3"/>
    </row>
    <row r="65" spans="3:16" s="21" customFormat="1" ht="12.75">
      <c r="C65" s="3"/>
      <c r="D65" s="3"/>
      <c r="E65" s="2"/>
      <c r="F65" s="3"/>
      <c r="G65" s="3"/>
      <c r="H65" s="3"/>
      <c r="I65" s="3"/>
      <c r="J65" s="3"/>
      <c r="P65" s="3"/>
    </row>
    <row r="66" spans="3:16" s="21" customFormat="1" ht="12.75">
      <c r="C66" s="3"/>
      <c r="D66" s="3"/>
      <c r="E66" s="2"/>
      <c r="F66" s="3"/>
      <c r="G66" s="3"/>
      <c r="H66" s="3"/>
      <c r="I66" s="3"/>
      <c r="P66" s="3"/>
    </row>
    <row r="67" spans="3:16" s="21" customFormat="1" ht="12.75">
      <c r="C67" s="3"/>
      <c r="D67" s="3"/>
      <c r="E67" s="2"/>
      <c r="F67" s="3"/>
      <c r="G67" s="3"/>
      <c r="H67" s="3"/>
      <c r="I67" s="3"/>
      <c r="P67" s="3"/>
    </row>
    <row r="68" spans="3:16" s="21" customFormat="1" ht="12.75">
      <c r="C68" s="3"/>
      <c r="D68" s="3"/>
      <c r="E68" s="3"/>
      <c r="F68" s="3"/>
      <c r="G68" s="3"/>
      <c r="H68" s="3"/>
      <c r="I68" s="3"/>
      <c r="P68" s="3"/>
    </row>
    <row r="69" spans="3:16" s="21" customFormat="1" ht="12.75">
      <c r="C69" s="3"/>
      <c r="D69" s="3"/>
      <c r="E69" s="3"/>
      <c r="F69" s="3"/>
      <c r="G69" s="3"/>
      <c r="H69" s="3"/>
      <c r="I69" s="3"/>
      <c r="P69" s="3"/>
    </row>
    <row r="70" s="21" customFormat="1" ht="12.75">
      <c r="P70" s="3"/>
    </row>
    <row r="71" s="21" customFormat="1" ht="12.75">
      <c r="P71" s="3"/>
    </row>
    <row r="72" s="21" customFormat="1" ht="12.75">
      <c r="P72" s="3"/>
    </row>
    <row r="73" s="21" customFormat="1" ht="12.75">
      <c r="P73" s="3"/>
    </row>
    <row r="74" s="21" customFormat="1" ht="12.75">
      <c r="P74" s="3"/>
    </row>
    <row r="75" s="21" customFormat="1" ht="12.75">
      <c r="P75" s="3"/>
    </row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</sheetData>
  <printOptions horizontalCentered="1"/>
  <pageMargins left="0.5" right="0.5" top="1" bottom="1" header="0.5" footer="0.5"/>
  <pageSetup fitToHeight="1" fitToWidth="1" horizontalDpi="600" verticalDpi="600" orientation="portrait" paperSize="9" scale="85" r:id="rId1"/>
  <headerFooter alignWithMargins="0">
    <oddFooter>&amp;L&amp;"Arial,Italic"&amp;8@My Doc/&amp;F/&amp;A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8"/>
  <sheetViews>
    <sheetView workbookViewId="0" topLeftCell="A1">
      <selection activeCell="A1" sqref="A1"/>
    </sheetView>
  </sheetViews>
  <sheetFormatPr defaultColWidth="9.33203125" defaultRowHeight="12.75"/>
  <cols>
    <col min="1" max="1" width="1.5" style="0" customWidth="1"/>
    <col min="2" max="2" width="30.66015625" style="0" customWidth="1"/>
    <col min="3" max="3" width="14.33203125" style="0" bestFit="1" customWidth="1"/>
    <col min="4" max="4" width="1.0078125" style="0" customWidth="1"/>
    <col min="5" max="5" width="13.16015625" style="0" bestFit="1" customWidth="1"/>
    <col min="6" max="6" width="1.0078125" style="0" customWidth="1"/>
    <col min="7" max="7" width="12" style="0" bestFit="1" customWidth="1"/>
    <col min="8" max="8" width="0.82421875" style="0" customWidth="1"/>
    <col min="9" max="9" width="14.83203125" style="0" bestFit="1" customWidth="1"/>
    <col min="10" max="10" width="1.171875" style="0" customWidth="1"/>
    <col min="11" max="11" width="16.66015625" style="0" bestFit="1" customWidth="1"/>
    <col min="12" max="12" width="1.0078125" style="0" customWidth="1"/>
    <col min="13" max="13" width="14.33203125" style="0" bestFit="1" customWidth="1"/>
    <col min="14" max="14" width="3" style="0" customWidth="1"/>
    <col min="15" max="15" width="15" style="0" bestFit="1" customWidth="1"/>
  </cols>
  <sheetData>
    <row r="2" ht="18">
      <c r="B2" s="22" t="s">
        <v>34</v>
      </c>
    </row>
    <row r="3" ht="15">
      <c r="B3" s="23" t="s">
        <v>54</v>
      </c>
    </row>
    <row r="4" ht="15">
      <c r="B4" s="23" t="s">
        <v>146</v>
      </c>
    </row>
    <row r="5" ht="15">
      <c r="B5" s="23" t="s">
        <v>28</v>
      </c>
    </row>
    <row r="6" spans="1:15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4" ht="12.75">
      <c r="A7" s="21"/>
      <c r="B7" s="21"/>
      <c r="C7" s="27" t="s">
        <v>46</v>
      </c>
      <c r="D7" s="27"/>
      <c r="E7" s="27"/>
      <c r="F7" s="27"/>
      <c r="G7" s="27" t="s">
        <v>46</v>
      </c>
      <c r="H7" s="27"/>
      <c r="I7" s="27" t="s">
        <v>48</v>
      </c>
      <c r="J7" s="27"/>
      <c r="K7" s="27" t="s">
        <v>51</v>
      </c>
      <c r="L7" s="27"/>
      <c r="M7" s="27" t="s">
        <v>53</v>
      </c>
      <c r="N7" s="27"/>
    </row>
    <row r="8" spans="1:14" ht="12.75">
      <c r="A8" s="21"/>
      <c r="B8" s="21"/>
      <c r="C8" s="27" t="s">
        <v>47</v>
      </c>
      <c r="D8" s="27"/>
      <c r="E8" s="27" t="s">
        <v>128</v>
      </c>
      <c r="F8" s="27"/>
      <c r="G8" s="27" t="s">
        <v>129</v>
      </c>
      <c r="H8" s="27"/>
      <c r="I8" s="27" t="s">
        <v>49</v>
      </c>
      <c r="J8" s="27"/>
      <c r="K8" s="27" t="s">
        <v>52</v>
      </c>
      <c r="L8" s="27"/>
      <c r="M8" s="27"/>
      <c r="N8" s="27"/>
    </row>
    <row r="9" spans="1:14" ht="12.75">
      <c r="A9" s="21"/>
      <c r="B9" s="21"/>
      <c r="C9" s="27"/>
      <c r="D9" s="27"/>
      <c r="E9" s="27"/>
      <c r="F9" s="27"/>
      <c r="G9" s="27"/>
      <c r="H9" s="27"/>
      <c r="I9" s="27" t="s">
        <v>50</v>
      </c>
      <c r="J9" s="27"/>
      <c r="K9" s="27"/>
      <c r="L9" s="27"/>
      <c r="M9" s="27"/>
      <c r="N9" s="27"/>
    </row>
    <row r="10" spans="1:14" ht="12.75">
      <c r="A10" s="21"/>
      <c r="B10" s="21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2.75">
      <c r="A11" s="21"/>
      <c r="B11" s="26" t="s">
        <v>147</v>
      </c>
      <c r="C11" s="19" t="s">
        <v>37</v>
      </c>
      <c r="D11" s="21"/>
      <c r="E11" s="19" t="s">
        <v>37</v>
      </c>
      <c r="F11" s="21"/>
      <c r="G11" s="19" t="s">
        <v>37</v>
      </c>
      <c r="H11" s="21"/>
      <c r="I11" s="19" t="s">
        <v>37</v>
      </c>
      <c r="J11" s="21"/>
      <c r="K11" s="19" t="s">
        <v>37</v>
      </c>
      <c r="L11" s="21"/>
      <c r="M11" s="19" t="s">
        <v>37</v>
      </c>
      <c r="N11" s="21"/>
    </row>
    <row r="12" spans="1:14" ht="12.75">
      <c r="A12" s="21"/>
      <c r="B12" s="26"/>
      <c r="C12" s="19"/>
      <c r="D12" s="21"/>
      <c r="E12" s="21"/>
      <c r="F12" s="21"/>
      <c r="G12" s="21"/>
      <c r="H12" s="21"/>
      <c r="I12" s="19"/>
      <c r="J12" s="21"/>
      <c r="K12" s="19"/>
      <c r="L12" s="21"/>
      <c r="M12" s="19"/>
      <c r="N12" s="21"/>
    </row>
    <row r="13" spans="1:14" ht="12.75">
      <c r="A13" s="21"/>
      <c r="B13" s="21"/>
      <c r="C13" s="36"/>
      <c r="D13" s="36"/>
      <c r="E13" s="36"/>
      <c r="F13" s="36"/>
      <c r="G13" s="36"/>
      <c r="H13" s="36"/>
      <c r="I13" s="36"/>
      <c r="J13" s="36"/>
      <c r="K13" s="3"/>
      <c r="L13" s="36"/>
      <c r="M13" s="36"/>
      <c r="N13" s="21"/>
    </row>
    <row r="14" spans="1:14" ht="12.75">
      <c r="A14" s="21"/>
      <c r="B14" s="21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2:14" ht="12.75">
      <c r="B15" s="21" t="s">
        <v>112</v>
      </c>
      <c r="C15" s="36">
        <v>139024611</v>
      </c>
      <c r="D15" s="36"/>
      <c r="E15" s="36">
        <v>13820000</v>
      </c>
      <c r="F15" s="36"/>
      <c r="G15" s="36">
        <v>383389</v>
      </c>
      <c r="H15" s="36"/>
      <c r="I15" s="36">
        <v>65627</v>
      </c>
      <c r="J15" s="36"/>
      <c r="K15" s="36">
        <v>-20813243</v>
      </c>
      <c r="L15" s="3"/>
      <c r="M15" s="3">
        <f>SUM(C15:L15)</f>
        <v>132480384</v>
      </c>
      <c r="N15" s="3"/>
    </row>
    <row r="16" spans="2:15" ht="12.75">
      <c r="B16" s="2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9"/>
    </row>
    <row r="17" spans="2:15" ht="12.75">
      <c r="B17" s="21" t="s">
        <v>110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f>SUM(C17:L17)</f>
        <v>0</v>
      </c>
      <c r="N17" s="3"/>
      <c r="O17" s="49"/>
    </row>
    <row r="18" spans="2:15" ht="12.75">
      <c r="B18" s="2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9"/>
    </row>
    <row r="19" spans="2:14" ht="12.75">
      <c r="B19" s="21" t="s">
        <v>55</v>
      </c>
      <c r="C19" s="3"/>
      <c r="D19" s="3"/>
      <c r="E19" s="3"/>
      <c r="F19" s="3"/>
      <c r="G19" s="3"/>
      <c r="H19" s="3"/>
      <c r="I19" s="3">
        <v>11083</v>
      </c>
      <c r="J19" s="3"/>
      <c r="K19" s="3"/>
      <c r="L19" s="3"/>
      <c r="M19" s="3">
        <f>SUM(C19:L19)</f>
        <v>11083</v>
      </c>
      <c r="N19" s="3"/>
    </row>
    <row r="20" spans="2:14" ht="12.75">
      <c r="B20" s="2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ht="12.75">
      <c r="B21" s="21" t="s">
        <v>127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f>SUM(C21:L21)</f>
        <v>0</v>
      </c>
      <c r="N21" s="3"/>
    </row>
    <row r="22" spans="2:14" ht="12.75">
      <c r="B22" s="2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12.75">
      <c r="B23" s="21" t="s">
        <v>101</v>
      </c>
      <c r="C23" s="3">
        <v>0</v>
      </c>
      <c r="D23" s="3"/>
      <c r="E23" s="3"/>
      <c r="F23" s="3"/>
      <c r="G23" s="3"/>
      <c r="H23" s="3"/>
      <c r="I23" s="3"/>
      <c r="J23" s="3"/>
      <c r="K23" s="3">
        <v>5277366</v>
      </c>
      <c r="L23" s="3"/>
      <c r="M23" s="3">
        <f>SUM(C23:L23)</f>
        <v>5277366</v>
      </c>
      <c r="N23" s="3"/>
    </row>
    <row r="24" spans="2:14" ht="12.75">
      <c r="B24" s="21"/>
      <c r="C24" s="8"/>
      <c r="D24" s="3"/>
      <c r="E24" s="8"/>
      <c r="F24" s="3"/>
      <c r="G24" s="8"/>
      <c r="H24" s="3"/>
      <c r="I24" s="8"/>
      <c r="J24" s="3"/>
      <c r="K24" s="8"/>
      <c r="L24" s="3"/>
      <c r="M24" s="8"/>
      <c r="N24" s="3"/>
    </row>
    <row r="25" spans="2:14" ht="12.75">
      <c r="B25" s="2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4" ht="12.75">
      <c r="B26" s="21" t="s">
        <v>148</v>
      </c>
      <c r="C26" s="3">
        <f>SUM(C15:C24)</f>
        <v>139024611</v>
      </c>
      <c r="D26" s="3"/>
      <c r="E26" s="3">
        <f>SUM(E15:E24)</f>
        <v>13820000</v>
      </c>
      <c r="F26" s="3"/>
      <c r="G26" s="3">
        <f>SUM(G15:G24)</f>
        <v>383389</v>
      </c>
      <c r="H26" s="3"/>
      <c r="I26" s="3">
        <f>SUM(I15:I24)</f>
        <v>76710</v>
      </c>
      <c r="J26" s="3"/>
      <c r="K26" s="3">
        <f>SUM(K15:K24)</f>
        <v>-15535877</v>
      </c>
      <c r="L26" s="3"/>
      <c r="M26" s="3">
        <f>SUM(M15:M24)</f>
        <v>137768833</v>
      </c>
      <c r="N26" s="3"/>
    </row>
    <row r="27" spans="2:14" ht="13.5" thickBot="1">
      <c r="B27" s="21"/>
      <c r="C27" s="9"/>
      <c r="D27" s="3"/>
      <c r="E27" s="9"/>
      <c r="F27" s="3"/>
      <c r="G27" s="9"/>
      <c r="H27" s="3"/>
      <c r="I27" s="9"/>
      <c r="J27" s="3"/>
      <c r="K27" s="9"/>
      <c r="L27" s="3"/>
      <c r="M27" s="9"/>
      <c r="N27" s="3"/>
    </row>
    <row r="28" spans="2:14" ht="13.5" thickTop="1">
      <c r="B28" s="2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ht="12.75">
      <c r="B29" s="2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2.75">
      <c r="B30" s="2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ht="12.75">
      <c r="B31" s="2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2:14" ht="12.75">
      <c r="B32" s="2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ht="12.75">
      <c r="B33" s="2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ht="12.75">
      <c r="B34" s="2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ht="12.75">
      <c r="B35" s="26" t="s">
        <v>130</v>
      </c>
      <c r="C35" s="19" t="s">
        <v>37</v>
      </c>
      <c r="D35" s="21"/>
      <c r="E35" s="19" t="s">
        <v>37</v>
      </c>
      <c r="F35" s="21"/>
      <c r="G35" s="19" t="s">
        <v>37</v>
      </c>
      <c r="H35" s="21"/>
      <c r="I35" s="19" t="s">
        <v>37</v>
      </c>
      <c r="J35" s="21"/>
      <c r="K35" s="19" t="s">
        <v>37</v>
      </c>
      <c r="L35" s="21"/>
      <c r="M35" s="19" t="s">
        <v>37</v>
      </c>
      <c r="N35" s="3"/>
    </row>
    <row r="36" spans="2:14" ht="12.75">
      <c r="B36" s="26"/>
      <c r="C36" s="19"/>
      <c r="D36" s="21"/>
      <c r="E36" s="21"/>
      <c r="F36" s="21"/>
      <c r="G36" s="21"/>
      <c r="H36" s="21"/>
      <c r="I36" s="19"/>
      <c r="J36" s="21"/>
      <c r="K36" s="19"/>
      <c r="L36" s="21"/>
      <c r="M36" s="19"/>
      <c r="N36" s="3"/>
    </row>
    <row r="37" spans="2:14" ht="12.75">
      <c r="B37" s="21"/>
      <c r="C37" s="19"/>
      <c r="D37" s="21"/>
      <c r="E37" s="21"/>
      <c r="F37" s="21"/>
      <c r="G37" s="21"/>
      <c r="H37" s="21"/>
      <c r="I37" s="19"/>
      <c r="J37" s="21"/>
      <c r="K37" s="19"/>
      <c r="L37" s="21"/>
      <c r="M37" s="19"/>
      <c r="N37" s="3"/>
    </row>
    <row r="38" spans="2:14" ht="12.75">
      <c r="B38" s="21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"/>
    </row>
    <row r="39" spans="2:14" ht="12.75">
      <c r="B39" s="21" t="s">
        <v>98</v>
      </c>
      <c r="C39" s="3">
        <v>138352000</v>
      </c>
      <c r="D39" s="3"/>
      <c r="E39" s="3">
        <v>14876000</v>
      </c>
      <c r="F39" s="3"/>
      <c r="G39" s="3">
        <v>0</v>
      </c>
      <c r="H39" s="3"/>
      <c r="I39" s="3">
        <v>47443</v>
      </c>
      <c r="J39" s="3"/>
      <c r="K39" s="2">
        <f>-32007007</f>
        <v>-32007007</v>
      </c>
      <c r="L39" s="3"/>
      <c r="M39" s="3">
        <f>SUM(C39:L39)</f>
        <v>121268436</v>
      </c>
      <c r="N39" s="3"/>
    </row>
    <row r="40" spans="2:14" ht="12.75">
      <c r="B40" s="2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2:14" ht="12.75">
      <c r="B41" s="21" t="s">
        <v>110</v>
      </c>
      <c r="C41" s="3">
        <v>672611</v>
      </c>
      <c r="D41" s="3"/>
      <c r="E41" s="3">
        <v>-1056000</v>
      </c>
      <c r="F41" s="3"/>
      <c r="G41" s="3">
        <v>383389</v>
      </c>
      <c r="H41" s="3"/>
      <c r="I41" s="3"/>
      <c r="J41" s="3"/>
      <c r="K41" s="3"/>
      <c r="L41" s="3"/>
      <c r="M41" s="3">
        <f>SUM(C41:L41)</f>
        <v>0</v>
      </c>
      <c r="N41" s="3"/>
    </row>
    <row r="42" spans="2:14" ht="12.75">
      <c r="B42" s="2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2:14" ht="12.75">
      <c r="B43" s="21" t="s">
        <v>55</v>
      </c>
      <c r="C43" s="3"/>
      <c r="D43" s="3"/>
      <c r="E43" s="3"/>
      <c r="F43" s="3"/>
      <c r="G43" s="3"/>
      <c r="H43" s="3"/>
      <c r="I43" s="3">
        <v>18184</v>
      </c>
      <c r="J43" s="3"/>
      <c r="K43" s="3"/>
      <c r="L43" s="3"/>
      <c r="M43" s="3">
        <f>SUM(C43:L43)</f>
        <v>18184</v>
      </c>
      <c r="N43" s="3"/>
    </row>
    <row r="44" spans="2:14" ht="12.75">
      <c r="B44" s="2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4" ht="12.75">
      <c r="B45" s="21" t="s">
        <v>127</v>
      </c>
      <c r="C45" s="3"/>
      <c r="D45" s="3"/>
      <c r="E45" s="3"/>
      <c r="F45" s="3"/>
      <c r="G45" s="3"/>
      <c r="H45" s="3"/>
      <c r="I45" s="3"/>
      <c r="J45" s="3"/>
      <c r="K45" s="3">
        <v>-663300</v>
      </c>
      <c r="L45" s="3"/>
      <c r="M45" s="3">
        <f>SUM(C45:L45)</f>
        <v>-663300</v>
      </c>
      <c r="N45" s="3"/>
    </row>
    <row r="46" spans="2:14" ht="12.75">
      <c r="B46" s="2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ht="12.75">
      <c r="B47" s="21" t="s">
        <v>101</v>
      </c>
      <c r="C47" s="3"/>
      <c r="D47" s="3"/>
      <c r="E47" s="3"/>
      <c r="F47" s="3"/>
      <c r="G47" s="3"/>
      <c r="H47" s="3"/>
      <c r="I47" s="3"/>
      <c r="J47" s="3"/>
      <c r="K47" s="3">
        <v>11857064</v>
      </c>
      <c r="L47" s="3"/>
      <c r="M47" s="3">
        <f>SUM(C47:L47)</f>
        <v>11857064</v>
      </c>
      <c r="N47" s="3"/>
    </row>
    <row r="48" spans="2:14" ht="12.75">
      <c r="B48" s="21"/>
      <c r="C48" s="8"/>
      <c r="D48" s="3"/>
      <c r="E48" s="8"/>
      <c r="F48" s="3"/>
      <c r="G48" s="8"/>
      <c r="H48" s="3"/>
      <c r="I48" s="8"/>
      <c r="J48" s="3"/>
      <c r="K48" s="8"/>
      <c r="L48" s="3"/>
      <c r="M48" s="8"/>
      <c r="N48" s="3"/>
    </row>
    <row r="49" spans="2:14" ht="12.75">
      <c r="B49" s="2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2:14" ht="12.75">
      <c r="B50" s="21" t="s">
        <v>131</v>
      </c>
      <c r="C50" s="3">
        <f>SUM(C39:C48)</f>
        <v>139024611</v>
      </c>
      <c r="D50" s="3"/>
      <c r="E50" s="3">
        <f>SUM(E39:E48)</f>
        <v>13820000</v>
      </c>
      <c r="F50" s="3"/>
      <c r="G50" s="3">
        <f>SUM(G39:G48)</f>
        <v>383389</v>
      </c>
      <c r="H50" s="3"/>
      <c r="I50" s="3">
        <f>SUM(I39:I48)</f>
        <v>65627</v>
      </c>
      <c r="J50" s="3"/>
      <c r="K50" s="3">
        <f>SUM(K39:K48)</f>
        <v>-20813243</v>
      </c>
      <c r="L50" s="3"/>
      <c r="M50" s="3">
        <f>SUM(M39:M48)</f>
        <v>132480384</v>
      </c>
      <c r="N50" s="3"/>
    </row>
    <row r="51" spans="2:14" ht="13.5" thickBot="1">
      <c r="B51" s="21"/>
      <c r="C51" s="9"/>
      <c r="D51" s="3"/>
      <c r="E51" s="9"/>
      <c r="F51" s="3"/>
      <c r="G51" s="9"/>
      <c r="H51" s="3"/>
      <c r="I51" s="9"/>
      <c r="J51" s="3"/>
      <c r="K51" s="9"/>
      <c r="L51" s="3"/>
      <c r="M51" s="9"/>
      <c r="N51" s="3"/>
    </row>
    <row r="52" spans="2:14" ht="13.5" thickTop="1">
      <c r="B52" s="2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12.75">
      <c r="B53" s="2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2:14" ht="12.75">
      <c r="B54" s="2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2:14" ht="12.75">
      <c r="B55" s="2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5" ht="12.75">
      <c r="B56" s="21"/>
      <c r="C56" s="3"/>
      <c r="D56" s="3"/>
      <c r="E56" s="3"/>
      <c r="F56" s="3"/>
      <c r="G56" s="3"/>
      <c r="H56" s="3"/>
      <c r="I56" s="3"/>
      <c r="J56" s="3"/>
      <c r="K56" s="6"/>
      <c r="L56" s="3"/>
      <c r="M56" s="3"/>
      <c r="N56" s="3"/>
      <c r="O56" s="3"/>
    </row>
    <row r="57" spans="2:11" ht="12.75">
      <c r="B57" s="3" t="s">
        <v>103</v>
      </c>
      <c r="K57" s="45"/>
    </row>
    <row r="58" spans="2:11" ht="12.75">
      <c r="B58" s="3" t="str">
        <f>+PL!B61</f>
        <v>Report for the period ended 31 December 2003)</v>
      </c>
      <c r="K58" s="45"/>
    </row>
  </sheetData>
  <printOptions horizontalCentered="1"/>
  <pageMargins left="0.75" right="0.75" top="1" bottom="1" header="0.5" footer="0.5"/>
  <pageSetup fitToHeight="1" fitToWidth="1" horizontalDpi="600" verticalDpi="600" orientation="portrait" paperSize="9" scale="78" r:id="rId1"/>
  <headerFooter alignWithMargins="0">
    <oddFooter>&amp;L&amp;"Arial,Italic"&amp;8@My Doc/&amp;F/&amp;A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63"/>
  <sheetViews>
    <sheetView workbookViewId="0" topLeftCell="A1">
      <selection activeCell="A1" sqref="A1"/>
    </sheetView>
  </sheetViews>
  <sheetFormatPr defaultColWidth="9.33203125" defaultRowHeight="12.75"/>
  <cols>
    <col min="1" max="1" width="2.5" style="21" customWidth="1"/>
    <col min="2" max="2" width="59" style="21" customWidth="1"/>
    <col min="3" max="4" width="17.83203125" style="21" customWidth="1"/>
    <col min="5" max="6" width="16.33203125" style="21" hidden="1" customWidth="1"/>
    <col min="7" max="7" width="15.5" style="21" hidden="1" customWidth="1"/>
    <col min="8" max="8" width="16.16015625" style="21" hidden="1" customWidth="1"/>
    <col min="9" max="9" width="14.5" style="21" hidden="1" customWidth="1"/>
    <col min="10" max="10" width="13.16015625" style="21" bestFit="1" customWidth="1"/>
    <col min="11" max="11" width="5.83203125" style="21" customWidth="1"/>
    <col min="12" max="16384" width="9.33203125" style="21" customWidth="1"/>
  </cols>
  <sheetData>
    <row r="1" ht="18">
      <c r="A1" s="22" t="s">
        <v>34</v>
      </c>
    </row>
    <row r="2" ht="15">
      <c r="A2" s="23" t="s">
        <v>56</v>
      </c>
    </row>
    <row r="3" spans="1:4" ht="15">
      <c r="A3" s="23" t="str">
        <f>+PL!A3</f>
        <v>FOR THE QUARTER ENDED 30 SEPTEMBER 2004</v>
      </c>
      <c r="C3" s="41"/>
      <c r="D3" s="41"/>
    </row>
    <row r="4" spans="3:4" ht="12.75">
      <c r="C4" s="41"/>
      <c r="D4" s="41"/>
    </row>
    <row r="5" spans="3:9" ht="12.75">
      <c r="C5" s="48">
        <v>2004</v>
      </c>
      <c r="D5" s="48">
        <v>2003</v>
      </c>
      <c r="E5" s="57">
        <v>2004</v>
      </c>
      <c r="F5" s="57">
        <v>2003</v>
      </c>
      <c r="G5" s="59">
        <v>2004</v>
      </c>
      <c r="H5" s="59">
        <v>2003</v>
      </c>
      <c r="I5" s="27">
        <v>2004</v>
      </c>
    </row>
    <row r="6" spans="3:9" ht="12.75">
      <c r="C6" s="48" t="s">
        <v>149</v>
      </c>
      <c r="D6" s="48" t="s">
        <v>149</v>
      </c>
      <c r="E6" s="57" t="s">
        <v>138</v>
      </c>
      <c r="F6" s="57" t="s">
        <v>138</v>
      </c>
      <c r="G6" s="59" t="s">
        <v>133</v>
      </c>
      <c r="H6" s="59" t="s">
        <v>133</v>
      </c>
      <c r="I6" s="27" t="s">
        <v>133</v>
      </c>
    </row>
    <row r="7" spans="3:9" ht="12.75">
      <c r="C7" s="48" t="s">
        <v>57</v>
      </c>
      <c r="D7" s="48" t="s">
        <v>57</v>
      </c>
      <c r="E7" s="57" t="s">
        <v>57</v>
      </c>
      <c r="F7" s="57" t="s">
        <v>57</v>
      </c>
      <c r="G7" s="59" t="s">
        <v>57</v>
      </c>
      <c r="H7" s="59" t="s">
        <v>57</v>
      </c>
      <c r="I7" s="27" t="s">
        <v>57</v>
      </c>
    </row>
    <row r="8" spans="3:9" ht="12.75">
      <c r="C8" s="63">
        <v>38260</v>
      </c>
      <c r="D8" s="63">
        <v>38260</v>
      </c>
      <c r="E8" s="58">
        <v>38168</v>
      </c>
      <c r="F8" s="58">
        <v>37802</v>
      </c>
      <c r="G8" s="60">
        <v>38077</v>
      </c>
      <c r="H8" s="60">
        <v>38077</v>
      </c>
      <c r="I8" s="28">
        <v>38077</v>
      </c>
    </row>
    <row r="9" spans="3:9" ht="12.75">
      <c r="C9" s="48" t="s">
        <v>37</v>
      </c>
      <c r="D9" s="48" t="s">
        <v>37</v>
      </c>
      <c r="E9" s="57" t="s">
        <v>37</v>
      </c>
      <c r="F9" s="57" t="s">
        <v>37</v>
      </c>
      <c r="G9" s="59" t="s">
        <v>37</v>
      </c>
      <c r="H9" s="59" t="s">
        <v>37</v>
      </c>
      <c r="I9" s="27" t="s">
        <v>37</v>
      </c>
    </row>
    <row r="10" spans="3:15" ht="12.75">
      <c r="C10" s="41"/>
      <c r="D10" s="41"/>
      <c r="E10" s="41"/>
      <c r="F10" s="41"/>
      <c r="G10" s="41"/>
      <c r="H10" s="27"/>
      <c r="I10" s="41"/>
      <c r="J10" s="34"/>
      <c r="K10" s="34"/>
      <c r="L10" s="34"/>
      <c r="M10" s="34"/>
      <c r="N10" s="34"/>
      <c r="O10" s="34"/>
    </row>
    <row r="11" spans="2:15" ht="12.75">
      <c r="B11" s="21" t="s">
        <v>97</v>
      </c>
      <c r="C11" s="3">
        <v>6717460</v>
      </c>
      <c r="D11" s="2">
        <v>9218115</v>
      </c>
      <c r="E11" s="3">
        <v>3470644</v>
      </c>
      <c r="F11" s="2">
        <v>6652397</v>
      </c>
      <c r="G11" s="3">
        <v>987642</v>
      </c>
      <c r="H11" s="2">
        <v>15243279</v>
      </c>
      <c r="I11" s="3">
        <v>987642</v>
      </c>
      <c r="J11" s="34"/>
      <c r="K11" s="34"/>
      <c r="L11" s="34"/>
      <c r="M11" s="34"/>
      <c r="N11" s="34"/>
      <c r="O11" s="34"/>
    </row>
    <row r="12" spans="3:15" ht="12.75">
      <c r="C12" s="3"/>
      <c r="D12" s="2"/>
      <c r="E12" s="3"/>
      <c r="F12" s="2"/>
      <c r="G12" s="3"/>
      <c r="H12" s="2"/>
      <c r="I12" s="3"/>
      <c r="J12" s="6"/>
      <c r="K12" s="34"/>
      <c r="L12" s="34"/>
      <c r="M12" s="34"/>
      <c r="N12" s="34"/>
      <c r="O12" s="34"/>
    </row>
    <row r="13" spans="2:15" ht="12.75">
      <c r="B13" s="21" t="s">
        <v>87</v>
      </c>
      <c r="C13" s="3"/>
      <c r="D13" s="2"/>
      <c r="E13" s="3"/>
      <c r="F13" s="2"/>
      <c r="G13" s="3"/>
      <c r="H13" s="2"/>
      <c r="I13" s="3"/>
      <c r="J13" s="6"/>
      <c r="K13" s="34"/>
      <c r="L13" s="34"/>
      <c r="M13" s="34"/>
      <c r="N13" s="34"/>
      <c r="O13" s="34"/>
    </row>
    <row r="14" spans="2:15" ht="12.75">
      <c r="B14" s="21" t="s">
        <v>58</v>
      </c>
      <c r="C14" s="3">
        <v>5053688</v>
      </c>
      <c r="D14" s="2">
        <v>5929144</v>
      </c>
      <c r="E14" s="3">
        <v>3316695</v>
      </c>
      <c r="F14" s="2">
        <v>4092183</v>
      </c>
      <c r="G14" s="3">
        <v>1636330</v>
      </c>
      <c r="H14" s="2">
        <v>7826252</v>
      </c>
      <c r="I14" s="3">
        <v>1636330</v>
      </c>
      <c r="J14" s="6"/>
      <c r="K14" s="34"/>
      <c r="L14" s="34"/>
      <c r="M14" s="34"/>
      <c r="N14" s="34"/>
      <c r="O14" s="34"/>
    </row>
    <row r="15" spans="2:15" ht="12.75">
      <c r="B15" s="21" t="s">
        <v>59</v>
      </c>
      <c r="C15" s="3">
        <v>2861291</v>
      </c>
      <c r="D15" s="2">
        <v>2636373</v>
      </c>
      <c r="E15" s="3">
        <v>1865582</v>
      </c>
      <c r="F15" s="2">
        <v>1278937</v>
      </c>
      <c r="G15" s="3">
        <v>1288939</v>
      </c>
      <c r="H15" s="2">
        <v>2022468</v>
      </c>
      <c r="I15" s="3">
        <v>1288939</v>
      </c>
      <c r="J15" s="6"/>
      <c r="K15" s="34"/>
      <c r="L15" s="34"/>
      <c r="M15" s="34"/>
      <c r="N15" s="34"/>
      <c r="O15" s="34"/>
    </row>
    <row r="16" spans="3:15" ht="12.75">
      <c r="C16" s="24"/>
      <c r="D16" s="24">
        <v>0</v>
      </c>
      <c r="E16" s="24"/>
      <c r="F16" s="24">
        <v>0</v>
      </c>
      <c r="G16" s="24"/>
      <c r="H16" s="24">
        <v>0</v>
      </c>
      <c r="I16" s="24"/>
      <c r="J16" s="6"/>
      <c r="K16" s="34"/>
      <c r="L16" s="34"/>
      <c r="M16" s="34"/>
      <c r="N16" s="34"/>
      <c r="O16" s="34"/>
    </row>
    <row r="17" spans="2:15" ht="12.75">
      <c r="B17" s="21" t="s">
        <v>60</v>
      </c>
      <c r="C17" s="2">
        <f aca="true" t="shared" si="0" ref="C17:I17">SUM(C11:C16)</f>
        <v>14632439</v>
      </c>
      <c r="D17" s="2">
        <f t="shared" si="0"/>
        <v>17783632</v>
      </c>
      <c r="E17" s="2">
        <f t="shared" si="0"/>
        <v>8652921</v>
      </c>
      <c r="F17" s="2">
        <f t="shared" si="0"/>
        <v>12023517</v>
      </c>
      <c r="G17" s="2">
        <f t="shared" si="0"/>
        <v>3912911</v>
      </c>
      <c r="H17" s="2">
        <f t="shared" si="0"/>
        <v>25091999</v>
      </c>
      <c r="I17" s="2">
        <f t="shared" si="0"/>
        <v>3912911</v>
      </c>
      <c r="J17" s="6"/>
      <c r="K17" s="34"/>
      <c r="L17" s="34"/>
      <c r="M17" s="34"/>
      <c r="N17" s="34"/>
      <c r="O17" s="34"/>
    </row>
    <row r="18" spans="3:15" ht="12.75">
      <c r="C18" s="2"/>
      <c r="D18" s="2"/>
      <c r="E18" s="2"/>
      <c r="F18" s="2"/>
      <c r="G18" s="2"/>
      <c r="H18" s="2"/>
      <c r="I18" s="2"/>
      <c r="J18" s="6"/>
      <c r="K18" s="34"/>
      <c r="L18" s="34"/>
      <c r="M18" s="34"/>
      <c r="N18" s="34"/>
      <c r="O18" s="34"/>
    </row>
    <row r="19" spans="2:15" ht="12.75">
      <c r="B19" s="21" t="s">
        <v>61</v>
      </c>
      <c r="C19" s="2"/>
      <c r="D19" s="2"/>
      <c r="E19" s="2"/>
      <c r="F19" s="2"/>
      <c r="G19" s="2"/>
      <c r="H19" s="2"/>
      <c r="I19" s="2"/>
      <c r="J19" s="6"/>
      <c r="K19" s="34"/>
      <c r="L19" s="34"/>
      <c r="M19" s="34"/>
      <c r="N19" s="34"/>
      <c r="O19" s="34"/>
    </row>
    <row r="20" spans="2:15" ht="12.75">
      <c r="B20" s="21" t="s">
        <v>62</v>
      </c>
      <c r="C20" s="3">
        <v>-12086848</v>
      </c>
      <c r="D20" s="2">
        <v>-17288843</v>
      </c>
      <c r="E20" s="3">
        <v>-9276154</v>
      </c>
      <c r="F20" s="2">
        <v>-9891430</v>
      </c>
      <c r="G20" s="3">
        <v>1128840</v>
      </c>
      <c r="H20" s="2">
        <v>-15168970</v>
      </c>
      <c r="I20" s="3">
        <v>1128840</v>
      </c>
      <c r="J20" s="6"/>
      <c r="K20" s="34"/>
      <c r="L20" s="34"/>
      <c r="M20" s="34"/>
      <c r="N20" s="34"/>
      <c r="O20" s="34"/>
    </row>
    <row r="21" spans="2:15" ht="12.75">
      <c r="B21" s="21" t="s">
        <v>63</v>
      </c>
      <c r="C21" s="3">
        <v>1587392</v>
      </c>
      <c r="D21" s="2">
        <v>2566130</v>
      </c>
      <c r="E21" s="3">
        <v>2117259</v>
      </c>
      <c r="F21" s="2">
        <v>604450</v>
      </c>
      <c r="G21" s="3">
        <v>-1494999</v>
      </c>
      <c r="H21" s="2">
        <v>377762</v>
      </c>
      <c r="I21" s="3">
        <v>-1494999</v>
      </c>
      <c r="J21" s="6"/>
      <c r="K21" s="34"/>
      <c r="L21" s="34"/>
      <c r="M21" s="34"/>
      <c r="N21" s="34"/>
      <c r="O21" s="34"/>
    </row>
    <row r="22" spans="3:15" ht="12.75">
      <c r="C22" s="24"/>
      <c r="D22" s="24"/>
      <c r="E22" s="24"/>
      <c r="F22" s="24"/>
      <c r="G22" s="24"/>
      <c r="H22" s="24"/>
      <c r="I22" s="24"/>
      <c r="J22" s="6"/>
      <c r="K22" s="34"/>
      <c r="L22" s="34"/>
      <c r="M22" s="34"/>
      <c r="N22" s="34"/>
      <c r="O22" s="34"/>
    </row>
    <row r="23" spans="2:15" ht="12.75">
      <c r="B23" s="21" t="s">
        <v>64</v>
      </c>
      <c r="C23" s="2">
        <f aca="true" t="shared" si="1" ref="C23:I23">SUM(C17:C22)</f>
        <v>4132983</v>
      </c>
      <c r="D23" s="2">
        <f t="shared" si="1"/>
        <v>3060919</v>
      </c>
      <c r="E23" s="2">
        <f t="shared" si="1"/>
        <v>1494026</v>
      </c>
      <c r="F23" s="2">
        <f t="shared" si="1"/>
        <v>2736537</v>
      </c>
      <c r="G23" s="2">
        <f t="shared" si="1"/>
        <v>3546752</v>
      </c>
      <c r="H23" s="2">
        <f t="shared" si="1"/>
        <v>10300791</v>
      </c>
      <c r="I23" s="2">
        <f t="shared" si="1"/>
        <v>3546752</v>
      </c>
      <c r="J23" s="6"/>
      <c r="K23" s="34"/>
      <c r="L23" s="34"/>
      <c r="M23" s="34"/>
      <c r="N23" s="34"/>
      <c r="O23" s="34"/>
    </row>
    <row r="24" spans="3:15" ht="12.75">
      <c r="C24" s="2"/>
      <c r="D24" s="2"/>
      <c r="E24" s="2"/>
      <c r="F24" s="2"/>
      <c r="G24" s="2"/>
      <c r="H24" s="2"/>
      <c r="I24" s="2"/>
      <c r="J24" s="6"/>
      <c r="K24" s="34"/>
      <c r="L24" s="34"/>
      <c r="M24" s="34"/>
      <c r="N24" s="34"/>
      <c r="O24" s="34"/>
    </row>
    <row r="25" spans="2:15" ht="12.75">
      <c r="B25" s="21" t="s">
        <v>65</v>
      </c>
      <c r="C25" s="3">
        <v>-6112532</v>
      </c>
      <c r="D25" s="2">
        <v>-4679053</v>
      </c>
      <c r="E25" s="3">
        <v>-4125940</v>
      </c>
      <c r="F25" s="2">
        <v>-3481041</v>
      </c>
      <c r="G25" s="3">
        <v>-2651560</v>
      </c>
      <c r="H25" s="2">
        <v>-6452617</v>
      </c>
      <c r="I25" s="3">
        <v>-2651560</v>
      </c>
      <c r="J25" s="6"/>
      <c r="K25" s="34"/>
      <c r="L25" s="34"/>
      <c r="M25" s="34"/>
      <c r="N25" s="34"/>
      <c r="O25" s="34"/>
    </row>
    <row r="26" spans="2:15" ht="12.75">
      <c r="B26" s="21" t="s">
        <v>91</v>
      </c>
      <c r="C26" s="3">
        <v>-3055310</v>
      </c>
      <c r="D26" s="2">
        <v>-3116934</v>
      </c>
      <c r="E26" s="3">
        <v>-2040483</v>
      </c>
      <c r="F26" s="2">
        <v>-1957418</v>
      </c>
      <c r="G26" s="3">
        <v>-1064847</v>
      </c>
      <c r="H26" s="2">
        <v>-4108826</v>
      </c>
      <c r="I26" s="3">
        <v>-1064847</v>
      </c>
      <c r="J26" s="6"/>
      <c r="K26" s="34"/>
      <c r="L26" s="34"/>
      <c r="M26" s="34"/>
      <c r="N26" s="34"/>
      <c r="O26" s="34"/>
    </row>
    <row r="27" spans="3:15" ht="12.75">
      <c r="C27" s="1"/>
      <c r="D27" s="1"/>
      <c r="E27" s="1"/>
      <c r="F27" s="1"/>
      <c r="G27" s="1"/>
      <c r="H27" s="1"/>
      <c r="I27" s="1"/>
      <c r="J27" s="6"/>
      <c r="K27" s="34"/>
      <c r="L27" s="34"/>
      <c r="M27" s="34"/>
      <c r="N27" s="34"/>
      <c r="O27" s="34"/>
    </row>
    <row r="28" spans="2:15" ht="15.75" customHeight="1">
      <c r="B28" s="21" t="s">
        <v>66</v>
      </c>
      <c r="C28" s="44">
        <f aca="true" t="shared" si="2" ref="C28:I28">SUM(C23:C26)</f>
        <v>-5034859</v>
      </c>
      <c r="D28" s="44">
        <f t="shared" si="2"/>
        <v>-4735068</v>
      </c>
      <c r="E28" s="44">
        <f t="shared" si="2"/>
        <v>-4672397</v>
      </c>
      <c r="F28" s="44">
        <f t="shared" si="2"/>
        <v>-2701922</v>
      </c>
      <c r="G28" s="44">
        <f t="shared" si="2"/>
        <v>-169655</v>
      </c>
      <c r="H28" s="44">
        <f t="shared" si="2"/>
        <v>-260652</v>
      </c>
      <c r="I28" s="44">
        <f t="shared" si="2"/>
        <v>-169655</v>
      </c>
      <c r="J28" s="6"/>
      <c r="K28" s="34"/>
      <c r="L28" s="34"/>
      <c r="M28" s="34"/>
      <c r="N28" s="34"/>
      <c r="O28" s="34"/>
    </row>
    <row r="29" spans="3:15" ht="12.75">
      <c r="C29" s="1"/>
      <c r="D29" s="1"/>
      <c r="E29" s="1"/>
      <c r="F29" s="1"/>
      <c r="G29" s="1"/>
      <c r="H29" s="1"/>
      <c r="I29" s="1"/>
      <c r="J29" s="6"/>
      <c r="K29" s="34"/>
      <c r="L29" s="34"/>
      <c r="M29" s="34"/>
      <c r="N29" s="34"/>
      <c r="O29" s="34"/>
    </row>
    <row r="30" spans="2:15" ht="12.75">
      <c r="B30" s="21" t="s">
        <v>67</v>
      </c>
      <c r="C30" s="3"/>
      <c r="D30" s="2"/>
      <c r="E30" s="3"/>
      <c r="F30" s="2"/>
      <c r="G30" s="3"/>
      <c r="H30" s="2"/>
      <c r="I30" s="3"/>
      <c r="J30" s="6"/>
      <c r="K30" s="34"/>
      <c r="L30" s="34"/>
      <c r="M30" s="34"/>
      <c r="N30" s="34"/>
      <c r="O30" s="34"/>
    </row>
    <row r="31" spans="1:15" ht="12.75">
      <c r="A31" s="41"/>
      <c r="B31" s="41" t="s">
        <v>88</v>
      </c>
      <c r="C31" s="3"/>
      <c r="D31" s="2">
        <v>0</v>
      </c>
      <c r="E31" s="3"/>
      <c r="F31" s="2">
        <v>0</v>
      </c>
      <c r="G31" s="3"/>
      <c r="H31" s="2">
        <v>0</v>
      </c>
      <c r="I31" s="3"/>
      <c r="J31" s="6"/>
      <c r="K31" s="34"/>
      <c r="L31" s="34"/>
      <c r="M31" s="34"/>
      <c r="N31" s="34"/>
      <c r="O31" s="34"/>
    </row>
    <row r="32" spans="2:15" ht="12.75">
      <c r="B32" s="21" t="s">
        <v>68</v>
      </c>
      <c r="C32" s="3">
        <v>1786438</v>
      </c>
      <c r="D32" s="2">
        <v>111214</v>
      </c>
      <c r="E32" s="3">
        <v>1799210</v>
      </c>
      <c r="F32" s="2">
        <v>119551</v>
      </c>
      <c r="G32" s="3">
        <v>2226179</v>
      </c>
      <c r="H32" s="2">
        <v>177131</v>
      </c>
      <c r="I32" s="3">
        <v>2226179</v>
      </c>
      <c r="J32" s="6"/>
      <c r="K32" s="34"/>
      <c r="L32" s="34"/>
      <c r="M32" s="34"/>
      <c r="N32" s="34"/>
      <c r="O32" s="34"/>
    </row>
    <row r="33" spans="3:15" ht="12.75">
      <c r="C33" s="2"/>
      <c r="D33" s="2"/>
      <c r="E33" s="2"/>
      <c r="F33" s="2"/>
      <c r="G33" s="2"/>
      <c r="H33" s="2"/>
      <c r="I33" s="2"/>
      <c r="J33" s="6"/>
      <c r="K33" s="34"/>
      <c r="L33" s="34"/>
      <c r="M33" s="34"/>
      <c r="N33" s="34"/>
      <c r="O33" s="34"/>
    </row>
    <row r="34" spans="2:15" ht="15.75" customHeight="1">
      <c r="B34" s="21" t="s">
        <v>69</v>
      </c>
      <c r="C34" s="44">
        <f aca="true" t="shared" si="3" ref="C34:I34">SUM(C31:C32)</f>
        <v>1786438</v>
      </c>
      <c r="D34" s="44">
        <f t="shared" si="3"/>
        <v>111214</v>
      </c>
      <c r="E34" s="44">
        <f t="shared" si="3"/>
        <v>1799210</v>
      </c>
      <c r="F34" s="44">
        <f t="shared" si="3"/>
        <v>119551</v>
      </c>
      <c r="G34" s="44">
        <f t="shared" si="3"/>
        <v>2226179</v>
      </c>
      <c r="H34" s="44">
        <f t="shared" si="3"/>
        <v>177131</v>
      </c>
      <c r="I34" s="44">
        <f t="shared" si="3"/>
        <v>2226179</v>
      </c>
      <c r="J34" s="6"/>
      <c r="K34" s="34"/>
      <c r="L34" s="34"/>
      <c r="M34" s="34"/>
      <c r="N34" s="34"/>
      <c r="O34" s="34"/>
    </row>
    <row r="35" spans="3:15" ht="12.75">
      <c r="C35" s="1"/>
      <c r="D35" s="1"/>
      <c r="E35" s="1"/>
      <c r="F35" s="1"/>
      <c r="G35" s="1"/>
      <c r="H35" s="1"/>
      <c r="I35" s="1"/>
      <c r="J35" s="6"/>
      <c r="K35" s="34"/>
      <c r="L35" s="34"/>
      <c r="M35" s="34"/>
      <c r="N35" s="34"/>
      <c r="O35" s="34"/>
    </row>
    <row r="36" spans="3:15" ht="12.75">
      <c r="C36" s="2"/>
      <c r="D36" s="2"/>
      <c r="E36" s="2"/>
      <c r="F36" s="2"/>
      <c r="G36" s="2"/>
      <c r="H36" s="2"/>
      <c r="I36" s="2"/>
      <c r="J36" s="6"/>
      <c r="K36" s="34"/>
      <c r="L36" s="34"/>
      <c r="M36" s="34"/>
      <c r="N36" s="34"/>
      <c r="O36" s="34"/>
    </row>
    <row r="37" spans="2:15" ht="12.75">
      <c r="B37" s="21" t="s">
        <v>70</v>
      </c>
      <c r="C37" s="2"/>
      <c r="D37" s="2"/>
      <c r="E37" s="2"/>
      <c r="F37" s="2"/>
      <c r="G37" s="2"/>
      <c r="H37" s="2"/>
      <c r="I37" s="2"/>
      <c r="J37" s="6"/>
      <c r="K37" s="34"/>
      <c r="L37" s="34"/>
      <c r="M37" s="34"/>
      <c r="N37" s="34"/>
      <c r="O37" s="34"/>
    </row>
    <row r="38" spans="2:15" ht="12.75">
      <c r="B38" s="21" t="s">
        <v>89</v>
      </c>
      <c r="C38" s="3">
        <v>-1213637</v>
      </c>
      <c r="D38" s="2">
        <v>2751260</v>
      </c>
      <c r="E38" s="3">
        <v>-803622</v>
      </c>
      <c r="F38" s="2">
        <v>3231658</v>
      </c>
      <c r="G38" s="3">
        <v>-398372</v>
      </c>
      <c r="H38" s="2">
        <v>1717119</v>
      </c>
      <c r="I38" s="3">
        <v>-398372</v>
      </c>
      <c r="J38" s="6"/>
      <c r="K38" s="51"/>
      <c r="L38" s="34"/>
      <c r="M38" s="34"/>
      <c r="N38" s="34"/>
      <c r="O38" s="34"/>
    </row>
    <row r="39" spans="2:15" ht="12.75">
      <c r="B39" s="21" t="s">
        <v>71</v>
      </c>
      <c r="C39" s="3">
        <v>2264096</v>
      </c>
      <c r="D39" s="2">
        <v>7081371</v>
      </c>
      <c r="E39" s="3">
        <v>1468008</v>
      </c>
      <c r="F39" s="2">
        <v>4498693</v>
      </c>
      <c r="G39" s="3">
        <v>-2836832</v>
      </c>
      <c r="H39" s="2">
        <v>7229413</v>
      </c>
      <c r="I39" s="3">
        <v>-2836832</v>
      </c>
      <c r="J39" s="6"/>
      <c r="K39" s="51"/>
      <c r="L39" s="34"/>
      <c r="M39" s="34"/>
      <c r="N39" s="34"/>
      <c r="O39" s="34"/>
    </row>
    <row r="40" spans="2:15" ht="12.75">
      <c r="B40" s="21" t="s">
        <v>90</v>
      </c>
      <c r="C40" s="3">
        <v>-3583</v>
      </c>
      <c r="D40" s="2">
        <v>-60779</v>
      </c>
      <c r="E40" s="3">
        <v>27374</v>
      </c>
      <c r="F40" s="2">
        <v>163578</v>
      </c>
      <c r="G40" s="3">
        <v>62982</v>
      </c>
      <c r="H40" s="2">
        <v>-367891</v>
      </c>
      <c r="I40" s="3">
        <v>62982</v>
      </c>
      <c r="J40" s="6"/>
      <c r="K40" s="51"/>
      <c r="L40" s="34"/>
      <c r="M40" s="34"/>
      <c r="N40" s="34"/>
      <c r="O40" s="34"/>
    </row>
    <row r="41" spans="1:15" ht="12.75">
      <c r="A41" s="41"/>
      <c r="B41" s="52" t="s">
        <v>92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6"/>
      <c r="K41" s="51"/>
      <c r="L41" s="34"/>
      <c r="M41" s="34"/>
      <c r="N41" s="34"/>
      <c r="O41" s="34"/>
    </row>
    <row r="42" spans="2:15" ht="12.75">
      <c r="B42" s="50" t="s">
        <v>108</v>
      </c>
      <c r="C42" s="1">
        <v>0</v>
      </c>
      <c r="D42" s="2"/>
      <c r="E42" s="1">
        <v>0</v>
      </c>
      <c r="F42" s="2"/>
      <c r="G42" s="1">
        <v>0</v>
      </c>
      <c r="H42" s="2">
        <v>1056000</v>
      </c>
      <c r="I42" s="2">
        <v>0</v>
      </c>
      <c r="J42" s="6"/>
      <c r="K42" s="51"/>
      <c r="L42" s="34"/>
      <c r="M42" s="34"/>
      <c r="N42" s="34"/>
      <c r="O42" s="34"/>
    </row>
    <row r="43" spans="2:15" ht="12.75">
      <c r="B43" s="50" t="s">
        <v>109</v>
      </c>
      <c r="C43" s="24">
        <v>0</v>
      </c>
      <c r="D43" s="41"/>
      <c r="E43" s="24">
        <v>0</v>
      </c>
      <c r="F43" s="41"/>
      <c r="G43" s="24">
        <v>0</v>
      </c>
      <c r="H43" s="2">
        <v>-1677000</v>
      </c>
      <c r="I43" s="44">
        <f>SUM(I38:I42)</f>
        <v>-3172222</v>
      </c>
      <c r="K43" s="51"/>
      <c r="L43" s="34"/>
      <c r="M43" s="34"/>
      <c r="N43" s="34"/>
      <c r="O43" s="34"/>
    </row>
    <row r="44" spans="2:15" ht="15.75" customHeight="1">
      <c r="B44" s="21" t="s">
        <v>72</v>
      </c>
      <c r="C44" s="44">
        <f>SUM(C38:C43)</f>
        <v>1046876</v>
      </c>
      <c r="D44" s="44">
        <f>SUM(D38:D42)</f>
        <v>9771852</v>
      </c>
      <c r="E44" s="44">
        <f>SUM(E38:E43)</f>
        <v>691760</v>
      </c>
      <c r="F44" s="44">
        <f>SUM(F38:F42)</f>
        <v>7893929</v>
      </c>
      <c r="G44" s="44">
        <f>SUM(G38:G43)</f>
        <v>-3172222</v>
      </c>
      <c r="H44" s="44">
        <f>SUM(H38:H43)</f>
        <v>7957641</v>
      </c>
      <c r="I44" s="1"/>
      <c r="J44" s="6"/>
      <c r="K44" s="51"/>
      <c r="L44" s="34"/>
      <c r="M44" s="34"/>
      <c r="N44" s="34"/>
      <c r="O44" s="34"/>
    </row>
    <row r="45" spans="3:15" ht="12.75">
      <c r="C45" s="2"/>
      <c r="D45" s="1"/>
      <c r="E45" s="2"/>
      <c r="F45" s="1"/>
      <c r="G45" s="2"/>
      <c r="H45" s="1"/>
      <c r="I45" s="2">
        <f>I28+I34+I43</f>
        <v>-1115698</v>
      </c>
      <c r="J45" s="6"/>
      <c r="K45" s="51"/>
      <c r="L45" s="34"/>
      <c r="M45" s="34"/>
      <c r="N45" s="34"/>
      <c r="O45" s="34"/>
    </row>
    <row r="46" spans="2:15" ht="12.75">
      <c r="B46" s="21" t="s">
        <v>73</v>
      </c>
      <c r="C46" s="2">
        <f aca="true" t="shared" si="4" ref="C46:H46">+C28+C34+C44</f>
        <v>-2201545</v>
      </c>
      <c r="D46" s="2">
        <f t="shared" si="4"/>
        <v>5147998</v>
      </c>
      <c r="E46" s="2">
        <f t="shared" si="4"/>
        <v>-2181427</v>
      </c>
      <c r="F46" s="2">
        <f t="shared" si="4"/>
        <v>5311558</v>
      </c>
      <c r="G46" s="2">
        <f t="shared" si="4"/>
        <v>-1115698</v>
      </c>
      <c r="H46" s="2">
        <f t="shared" si="4"/>
        <v>7874120</v>
      </c>
      <c r="I46" s="2"/>
      <c r="J46" s="6"/>
      <c r="K46" s="51"/>
      <c r="L46" s="34"/>
      <c r="M46" s="34"/>
      <c r="N46" s="34"/>
      <c r="O46" s="34"/>
    </row>
    <row r="47" spans="3:15" ht="12.75">
      <c r="C47" s="3"/>
      <c r="D47" s="2"/>
      <c r="E47" s="3"/>
      <c r="F47" s="2"/>
      <c r="G47" s="3"/>
      <c r="H47" s="2"/>
      <c r="I47" s="3">
        <v>33406888</v>
      </c>
      <c r="J47" s="6"/>
      <c r="K47" s="51"/>
      <c r="L47" s="34"/>
      <c r="M47" s="34"/>
      <c r="N47" s="34"/>
      <c r="O47" s="34"/>
    </row>
    <row r="48" spans="2:15" ht="12.75">
      <c r="B48" s="21" t="s">
        <v>74</v>
      </c>
      <c r="C48" s="3">
        <v>33406888</v>
      </c>
      <c r="D48" s="2">
        <v>25534854</v>
      </c>
      <c r="E48" s="3">
        <v>33406888</v>
      </c>
      <c r="F48" s="2">
        <v>25534854</v>
      </c>
      <c r="G48" s="3">
        <v>33406888</v>
      </c>
      <c r="H48" s="2">
        <v>25534854</v>
      </c>
      <c r="I48" s="2"/>
      <c r="J48" s="6"/>
      <c r="K48" s="51"/>
      <c r="L48" s="34"/>
      <c r="M48" s="34"/>
      <c r="N48" s="34"/>
      <c r="O48" s="34"/>
    </row>
    <row r="49" spans="3:15" ht="12.75">
      <c r="C49" s="2">
        <v>0</v>
      </c>
      <c r="D49" s="2"/>
      <c r="E49" s="2">
        <v>0</v>
      </c>
      <c r="F49" s="2"/>
      <c r="G49" s="2">
        <v>0</v>
      </c>
      <c r="H49" s="2"/>
      <c r="I49" s="2">
        <v>0</v>
      </c>
      <c r="J49" s="6"/>
      <c r="K49" s="51"/>
      <c r="L49" s="34"/>
      <c r="M49" s="34"/>
      <c r="N49" s="34"/>
      <c r="O49" s="34"/>
    </row>
    <row r="50" spans="1:15" ht="12.75">
      <c r="A50" s="41"/>
      <c r="B50" s="41" t="s">
        <v>93</v>
      </c>
      <c r="C50" s="2"/>
      <c r="D50" s="2">
        <v>0</v>
      </c>
      <c r="E50" s="2"/>
      <c r="F50" s="2">
        <v>0</v>
      </c>
      <c r="G50" s="2"/>
      <c r="H50" s="2">
        <v>0</v>
      </c>
      <c r="I50" s="2"/>
      <c r="J50" s="6"/>
      <c r="K50" s="51"/>
      <c r="L50" s="34"/>
      <c r="M50" s="34"/>
      <c r="N50" s="34"/>
      <c r="O50" s="34"/>
    </row>
    <row r="51" spans="3:15" ht="13.5" thickBot="1">
      <c r="C51" s="1"/>
      <c r="D51" s="2"/>
      <c r="E51" s="1"/>
      <c r="F51" s="2"/>
      <c r="G51" s="1"/>
      <c r="H51" s="2"/>
      <c r="I51" s="31">
        <f>SUM(I45:I50)</f>
        <v>32291190</v>
      </c>
      <c r="J51" s="6"/>
      <c r="K51" s="51"/>
      <c r="L51" s="34"/>
      <c r="M51" s="34"/>
      <c r="N51" s="34"/>
      <c r="O51" s="34"/>
    </row>
    <row r="52" spans="2:15" ht="15.75" customHeight="1" thickBot="1" thickTop="1">
      <c r="B52" s="21" t="s">
        <v>94</v>
      </c>
      <c r="C52" s="31">
        <f aca="true" t="shared" si="5" ref="C52:H52">SUM(C46:C51)</f>
        <v>31205343</v>
      </c>
      <c r="D52" s="31">
        <f t="shared" si="5"/>
        <v>30682852</v>
      </c>
      <c r="E52" s="31">
        <f t="shared" si="5"/>
        <v>31225461</v>
      </c>
      <c r="F52" s="31">
        <f t="shared" si="5"/>
        <v>30846412</v>
      </c>
      <c r="G52" s="31">
        <f t="shared" si="5"/>
        <v>32291190</v>
      </c>
      <c r="H52" s="31">
        <f t="shared" si="5"/>
        <v>33408974</v>
      </c>
      <c r="I52" s="2"/>
      <c r="J52" s="6"/>
      <c r="K52" s="51"/>
      <c r="L52" s="34"/>
      <c r="M52" s="34"/>
      <c r="N52" s="34"/>
      <c r="O52" s="34"/>
    </row>
    <row r="53" spans="3:15" ht="13.5" thickTop="1">
      <c r="C53" s="2"/>
      <c r="D53" s="2"/>
      <c r="E53" s="2"/>
      <c r="F53" s="2"/>
      <c r="G53" s="2"/>
      <c r="H53" s="2"/>
      <c r="I53" s="2"/>
      <c r="J53" s="6"/>
      <c r="K53" s="51"/>
      <c r="L53" s="34"/>
      <c r="M53" s="34"/>
      <c r="N53" s="34"/>
      <c r="O53" s="34"/>
    </row>
    <row r="54" spans="5:15" ht="12.75">
      <c r="E54" s="2"/>
      <c r="F54" s="2"/>
      <c r="G54" s="2"/>
      <c r="H54" s="2"/>
      <c r="I54" s="2"/>
      <c r="J54" s="6"/>
      <c r="K54" s="51"/>
      <c r="L54" s="34"/>
      <c r="M54" s="34"/>
      <c r="N54" s="34"/>
      <c r="O54" s="34"/>
    </row>
    <row r="55" spans="2:15" ht="12.75">
      <c r="B55" s="21" t="s">
        <v>75</v>
      </c>
      <c r="E55" s="3"/>
      <c r="F55" s="2"/>
      <c r="G55" s="3"/>
      <c r="H55" s="2"/>
      <c r="I55" s="3"/>
      <c r="J55" s="6"/>
      <c r="K55" s="51"/>
      <c r="L55" s="34"/>
      <c r="M55" s="34"/>
      <c r="N55" s="34"/>
      <c r="O55" s="34"/>
    </row>
    <row r="56" spans="2:15" ht="12.75">
      <c r="B56" s="21" t="s">
        <v>80</v>
      </c>
      <c r="E56" s="3"/>
      <c r="F56" s="2"/>
      <c r="G56" s="3"/>
      <c r="H56" s="3"/>
      <c r="I56" s="3"/>
      <c r="J56" s="6"/>
      <c r="K56" s="51"/>
      <c r="L56" s="34"/>
      <c r="M56" s="34"/>
      <c r="N56" s="34"/>
      <c r="O56" s="34"/>
    </row>
    <row r="57" spans="2:15" ht="12.75">
      <c r="B57" s="21" t="s">
        <v>76</v>
      </c>
      <c r="F57" s="2"/>
      <c r="H57" s="3"/>
      <c r="J57" s="6"/>
      <c r="K57" s="51"/>
      <c r="L57" s="34"/>
      <c r="M57" s="34"/>
      <c r="N57" s="34"/>
      <c r="O57" s="34"/>
    </row>
    <row r="58" spans="3:15" ht="12.75">
      <c r="C58" s="20" t="s">
        <v>150</v>
      </c>
      <c r="D58" s="53" t="s">
        <v>144</v>
      </c>
      <c r="E58" s="20" t="s">
        <v>139</v>
      </c>
      <c r="F58" s="53" t="s">
        <v>137</v>
      </c>
      <c r="G58" s="20" t="s">
        <v>134</v>
      </c>
      <c r="H58" s="20" t="s">
        <v>106</v>
      </c>
      <c r="I58" s="20" t="s">
        <v>134</v>
      </c>
      <c r="J58" s="6"/>
      <c r="K58" s="51"/>
      <c r="L58" s="34"/>
      <c r="M58" s="34"/>
      <c r="N58" s="34"/>
      <c r="O58" s="34"/>
    </row>
    <row r="59" spans="3:15" ht="15">
      <c r="C59" s="30" t="s">
        <v>37</v>
      </c>
      <c r="D59" s="54" t="s">
        <v>37</v>
      </c>
      <c r="E59" s="30" t="s">
        <v>37</v>
      </c>
      <c r="F59" s="54" t="s">
        <v>37</v>
      </c>
      <c r="G59" s="30" t="s">
        <v>37</v>
      </c>
      <c r="H59" s="30" t="s">
        <v>37</v>
      </c>
      <c r="I59" s="30" t="s">
        <v>37</v>
      </c>
      <c r="J59" s="6"/>
      <c r="K59" s="51"/>
      <c r="L59" s="34"/>
      <c r="M59" s="34"/>
      <c r="N59" s="34"/>
      <c r="O59" s="34"/>
    </row>
    <row r="60" spans="2:15" ht="12.75">
      <c r="B60" s="39"/>
      <c r="D60" s="2"/>
      <c r="F60" s="2"/>
      <c r="H60" s="3"/>
      <c r="I60" s="3"/>
      <c r="J60" s="6"/>
      <c r="K60" s="51"/>
      <c r="L60" s="34"/>
      <c r="M60" s="34"/>
      <c r="N60" s="34"/>
      <c r="O60" s="34"/>
    </row>
    <row r="61" spans="2:15" ht="12.75">
      <c r="B61" s="21" t="s">
        <v>78</v>
      </c>
      <c r="C61" s="3">
        <v>-2798922</v>
      </c>
      <c r="D61" s="2">
        <v>-2453402</v>
      </c>
      <c r="E61" s="3">
        <v>-1885214</v>
      </c>
      <c r="F61" s="2">
        <v>-2304457</v>
      </c>
      <c r="G61" s="3">
        <v>-1980654</v>
      </c>
      <c r="H61" s="3">
        <v>-2420031</v>
      </c>
      <c r="I61" s="3">
        <v>-1980654</v>
      </c>
      <c r="J61" s="6"/>
      <c r="K61" s="51"/>
      <c r="L61" s="34"/>
      <c r="M61" s="34"/>
      <c r="N61" s="34"/>
      <c r="O61" s="34"/>
    </row>
    <row r="62" spans="2:15" ht="12.75">
      <c r="B62" s="21" t="s">
        <v>14</v>
      </c>
      <c r="C62" s="3">
        <v>24678275</v>
      </c>
      <c r="D62" s="2">
        <v>25314114</v>
      </c>
      <c r="E62" s="3">
        <v>24546322</v>
      </c>
      <c r="F62" s="2">
        <v>25275530</v>
      </c>
      <c r="G62" s="3">
        <v>24350394</v>
      </c>
      <c r="H62" s="3">
        <v>24281368</v>
      </c>
      <c r="I62" s="3">
        <v>24350394</v>
      </c>
      <c r="J62" s="6"/>
      <c r="K62" s="51"/>
      <c r="L62" s="34"/>
      <c r="M62" s="34"/>
      <c r="N62" s="34"/>
      <c r="O62" s="34"/>
    </row>
    <row r="63" spans="2:15" ht="12.75">
      <c r="B63" t="s">
        <v>105</v>
      </c>
      <c r="C63" s="3">
        <v>700000</v>
      </c>
      <c r="D63" s="2">
        <v>150000</v>
      </c>
      <c r="E63" s="3">
        <v>270000</v>
      </c>
      <c r="F63" s="2">
        <v>330000</v>
      </c>
      <c r="G63" s="3">
        <v>730000</v>
      </c>
      <c r="H63" s="3">
        <v>450000</v>
      </c>
      <c r="I63" s="3">
        <v>730000</v>
      </c>
      <c r="J63" s="6"/>
      <c r="K63" s="51"/>
      <c r="L63" s="34"/>
      <c r="M63" s="34"/>
      <c r="N63" s="34"/>
      <c r="O63" s="34"/>
    </row>
    <row r="64" spans="2:15" ht="12.75">
      <c r="B64" s="21" t="s">
        <v>77</v>
      </c>
      <c r="C64" s="3">
        <v>8625990</v>
      </c>
      <c r="D64" s="2">
        <v>7672140</v>
      </c>
      <c r="E64" s="3">
        <v>8294353</v>
      </c>
      <c r="F64" s="2">
        <v>7545339</v>
      </c>
      <c r="G64" s="3">
        <v>9191450</v>
      </c>
      <c r="H64" s="3">
        <v>11097637</v>
      </c>
      <c r="I64" s="3">
        <v>9191450</v>
      </c>
      <c r="J64" s="6"/>
      <c r="K64" s="51"/>
      <c r="L64" s="34"/>
      <c r="M64" s="34"/>
      <c r="N64" s="34"/>
      <c r="O64" s="34"/>
    </row>
    <row r="65" spans="2:15" ht="15.75" customHeight="1" thickBot="1">
      <c r="B65" s="21" t="s">
        <v>79</v>
      </c>
      <c r="C65" s="43">
        <f aca="true" t="shared" si="6" ref="C65:I65">SUM(C61:C64)</f>
        <v>31205343</v>
      </c>
      <c r="D65" s="55">
        <f t="shared" si="6"/>
        <v>30682852</v>
      </c>
      <c r="E65" s="43">
        <f t="shared" si="6"/>
        <v>31225461</v>
      </c>
      <c r="F65" s="55">
        <f t="shared" si="6"/>
        <v>30846412</v>
      </c>
      <c r="G65" s="43">
        <f t="shared" si="6"/>
        <v>32291190</v>
      </c>
      <c r="H65" s="43">
        <f t="shared" si="6"/>
        <v>33408974</v>
      </c>
      <c r="I65" s="43">
        <f t="shared" si="6"/>
        <v>32291190</v>
      </c>
      <c r="J65" s="6"/>
      <c r="K65" s="51"/>
      <c r="L65" s="34"/>
      <c r="M65" s="34"/>
      <c r="N65" s="34"/>
      <c r="O65" s="34"/>
    </row>
    <row r="66" spans="3:11" ht="13.5" thickTop="1">
      <c r="C66" s="39">
        <f aca="true" t="shared" si="7" ref="C66:H66">+C52-C65</f>
        <v>0</v>
      </c>
      <c r="D66" s="39">
        <f t="shared" si="7"/>
        <v>0</v>
      </c>
      <c r="E66" s="39">
        <f t="shared" si="7"/>
        <v>0</v>
      </c>
      <c r="F66" s="56">
        <f t="shared" si="7"/>
        <v>0</v>
      </c>
      <c r="G66" s="39">
        <f t="shared" si="7"/>
        <v>0</v>
      </c>
      <c r="H66" s="39">
        <f t="shared" si="7"/>
        <v>0</v>
      </c>
      <c r="I66" s="39">
        <f>+I51-I65</f>
        <v>0</v>
      </c>
      <c r="J66" s="6"/>
      <c r="K66" s="39"/>
    </row>
    <row r="67" spans="2:11" ht="12.75">
      <c r="B67" s="3" t="s">
        <v>104</v>
      </c>
      <c r="C67" s="3"/>
      <c r="D67" s="3"/>
      <c r="K67" s="39"/>
    </row>
    <row r="68" spans="2:11" ht="12.75">
      <c r="B68" s="3" t="s">
        <v>132</v>
      </c>
      <c r="C68" s="3"/>
      <c r="D68" s="3"/>
      <c r="E68" s="3"/>
      <c r="F68" s="3"/>
      <c r="K68" s="39"/>
    </row>
    <row r="69" spans="2:6" ht="12.75">
      <c r="B69" s="3"/>
      <c r="C69" s="3"/>
      <c r="D69" s="3"/>
      <c r="E69" s="3"/>
      <c r="F69" s="3"/>
    </row>
    <row r="70" spans="2:6" ht="12.75">
      <c r="B70" s="3"/>
      <c r="C70" s="3"/>
      <c r="D70" s="3"/>
      <c r="E70" s="3"/>
      <c r="F70" s="3"/>
    </row>
    <row r="71" ht="18" hidden="1">
      <c r="A71" s="22" t="s">
        <v>34</v>
      </c>
    </row>
    <row r="72" ht="15" hidden="1">
      <c r="A72" s="23" t="s">
        <v>56</v>
      </c>
    </row>
    <row r="73" ht="15" hidden="1">
      <c r="A73" s="23" t="s">
        <v>145</v>
      </c>
    </row>
    <row r="74" ht="15" hidden="1">
      <c r="A74" s="23"/>
    </row>
    <row r="75" spans="3:8" ht="12.75" hidden="1">
      <c r="C75" s="27">
        <v>2004</v>
      </c>
      <c r="G75" s="27">
        <v>2004</v>
      </c>
      <c r="H75" s="27">
        <v>2003</v>
      </c>
    </row>
    <row r="76" spans="3:8" ht="12.75" hidden="1">
      <c r="C76" s="27" t="s">
        <v>133</v>
      </c>
      <c r="G76" s="27" t="s">
        <v>133</v>
      </c>
      <c r="H76" s="27" t="s">
        <v>133</v>
      </c>
    </row>
    <row r="77" spans="3:8" ht="12.75" hidden="1">
      <c r="C77" s="27" t="s">
        <v>57</v>
      </c>
      <c r="G77" s="27" t="s">
        <v>57</v>
      </c>
      <c r="H77" s="27" t="s">
        <v>57</v>
      </c>
    </row>
    <row r="78" spans="3:8" ht="12.75" hidden="1">
      <c r="C78" s="28" t="s">
        <v>151</v>
      </c>
      <c r="G78" s="28">
        <v>38077</v>
      </c>
      <c r="H78" s="28">
        <v>38077</v>
      </c>
    </row>
    <row r="79" spans="3:8" ht="12.75" hidden="1">
      <c r="C79" s="27" t="s">
        <v>37</v>
      </c>
      <c r="G79" s="27" t="s">
        <v>37</v>
      </c>
      <c r="H79" s="27" t="s">
        <v>37</v>
      </c>
    </row>
    <row r="80" spans="1:8" ht="12.75" hidden="1">
      <c r="A80" s="41"/>
      <c r="D80" s="34"/>
      <c r="G80" s="41"/>
      <c r="H80" s="27"/>
    </row>
    <row r="81" spans="1:9" ht="12.75" hidden="1">
      <c r="A81" s="41"/>
      <c r="B81" s="21" t="s">
        <v>97</v>
      </c>
      <c r="C81" s="3">
        <f>+C11-E11</f>
        <v>3246816</v>
      </c>
      <c r="D81" s="6"/>
      <c r="G81" s="3">
        <v>987642</v>
      </c>
      <c r="H81" s="2">
        <v>2908139</v>
      </c>
      <c r="I81" s="6"/>
    </row>
    <row r="82" spans="1:9" ht="12.75" hidden="1">
      <c r="A82" s="41"/>
      <c r="C82" s="3">
        <f>+C12-E12</f>
        <v>0</v>
      </c>
      <c r="D82" s="6"/>
      <c r="G82" s="3"/>
      <c r="H82" s="2"/>
      <c r="I82" s="6"/>
    </row>
    <row r="83" spans="1:9" ht="12.75" hidden="1">
      <c r="A83" s="41"/>
      <c r="B83" s="21" t="s">
        <v>87</v>
      </c>
      <c r="C83" s="3">
        <f>+C13-E13</f>
        <v>0</v>
      </c>
      <c r="D83" s="6"/>
      <c r="G83" s="3"/>
      <c r="H83" s="2"/>
      <c r="I83" s="6"/>
    </row>
    <row r="84" spans="1:9" ht="12.75" hidden="1">
      <c r="A84" s="41"/>
      <c r="B84" s="21" t="s">
        <v>58</v>
      </c>
      <c r="C84" s="3">
        <f>+C14-E14</f>
        <v>1736993</v>
      </c>
      <c r="D84" s="6"/>
      <c r="G84" s="3">
        <v>1636330</v>
      </c>
      <c r="H84" s="2">
        <v>1727909</v>
      </c>
      <c r="I84" s="6"/>
    </row>
    <row r="85" spans="1:9" ht="12.75" hidden="1">
      <c r="A85" s="41"/>
      <c r="B85" s="21" t="s">
        <v>59</v>
      </c>
      <c r="C85" s="3">
        <f>+C15-E15</f>
        <v>995709</v>
      </c>
      <c r="D85" s="6"/>
      <c r="G85" s="3">
        <v>1288939</v>
      </c>
      <c r="H85" s="2">
        <v>724943</v>
      </c>
      <c r="I85" s="6"/>
    </row>
    <row r="86" spans="1:9" ht="12.75" hidden="1">
      <c r="A86" s="41"/>
      <c r="C86" s="8"/>
      <c r="D86" s="1"/>
      <c r="G86" s="24"/>
      <c r="H86" s="24">
        <v>0</v>
      </c>
      <c r="I86" s="6"/>
    </row>
    <row r="87" spans="1:9" ht="12.75" hidden="1">
      <c r="A87" s="41"/>
      <c r="B87" s="21" t="s">
        <v>60</v>
      </c>
      <c r="C87" s="2">
        <f>SUM(C81:C86)</f>
        <v>5979518</v>
      </c>
      <c r="D87" s="1"/>
      <c r="G87" s="2">
        <f>SUM(G81:G86)</f>
        <v>3912911</v>
      </c>
      <c r="H87" s="2">
        <f>SUM(H81:H86)</f>
        <v>5360991</v>
      </c>
      <c r="I87" s="6"/>
    </row>
    <row r="88" spans="1:9" ht="12.75" hidden="1">
      <c r="A88" s="41"/>
      <c r="C88" s="2"/>
      <c r="D88" s="1"/>
      <c r="G88" s="2"/>
      <c r="H88" s="2"/>
      <c r="I88" s="6"/>
    </row>
    <row r="89" spans="1:9" ht="12.75" hidden="1">
      <c r="A89" s="41"/>
      <c r="B89" s="21" t="s">
        <v>61</v>
      </c>
      <c r="C89" s="3">
        <f>+C19-E19</f>
        <v>0</v>
      </c>
      <c r="D89" s="1"/>
      <c r="G89" s="2"/>
      <c r="H89" s="2"/>
      <c r="I89" s="6"/>
    </row>
    <row r="90" spans="1:9" ht="12.75" hidden="1">
      <c r="A90" s="41"/>
      <c r="B90" s="21" t="s">
        <v>62</v>
      </c>
      <c r="C90" s="3">
        <f>+C20-E20</f>
        <v>-2810694</v>
      </c>
      <c r="D90" s="6"/>
      <c r="G90" s="3">
        <v>1128840</v>
      </c>
      <c r="H90" s="2">
        <v>-3905110</v>
      </c>
      <c r="I90" s="6"/>
    </row>
    <row r="91" spans="1:9" ht="12.75" hidden="1">
      <c r="A91" s="41"/>
      <c r="B91" s="21" t="s">
        <v>63</v>
      </c>
      <c r="C91" s="3">
        <f>+C21-E21</f>
        <v>-529867</v>
      </c>
      <c r="D91" s="6"/>
      <c r="G91" s="3">
        <v>-1494999</v>
      </c>
      <c r="H91" s="2">
        <v>3594834</v>
      </c>
      <c r="I91" s="6"/>
    </row>
    <row r="92" spans="1:9" ht="12.75" hidden="1">
      <c r="A92" s="41"/>
      <c r="C92" s="24"/>
      <c r="D92" s="1"/>
      <c r="G92" s="24"/>
      <c r="H92" s="24"/>
      <c r="I92" s="6"/>
    </row>
    <row r="93" spans="1:9" ht="12.75" hidden="1">
      <c r="A93" s="41"/>
      <c r="B93" s="21" t="s">
        <v>64</v>
      </c>
      <c r="C93" s="2">
        <f>SUM(C87:C92)</f>
        <v>2638957</v>
      </c>
      <c r="D93" s="1"/>
      <c r="G93" s="2">
        <f>SUM(G87:G92)</f>
        <v>3546752</v>
      </c>
      <c r="H93" s="2">
        <f>SUM(H87:H92)</f>
        <v>5050715</v>
      </c>
      <c r="I93" s="6"/>
    </row>
    <row r="94" spans="1:9" ht="12.75" hidden="1">
      <c r="A94" s="41"/>
      <c r="C94" s="2"/>
      <c r="D94" s="1"/>
      <c r="G94" s="2"/>
      <c r="H94" s="2"/>
      <c r="I94" s="6"/>
    </row>
    <row r="95" spans="1:9" ht="12.75" hidden="1">
      <c r="A95" s="41"/>
      <c r="B95" s="21" t="s">
        <v>65</v>
      </c>
      <c r="C95" s="3">
        <f>+C25-E25</f>
        <v>-1986592</v>
      </c>
      <c r="D95" s="6"/>
      <c r="G95" s="3">
        <v>-2651560</v>
      </c>
      <c r="H95" s="2">
        <v>-2340261</v>
      </c>
      <c r="I95" s="6"/>
    </row>
    <row r="96" spans="1:9" ht="12.75" hidden="1">
      <c r="A96" s="41"/>
      <c r="B96" s="21" t="s">
        <v>91</v>
      </c>
      <c r="C96" s="3">
        <f>+C26-E26</f>
        <v>-1014827</v>
      </c>
      <c r="D96" s="6"/>
      <c r="G96" s="3">
        <v>-1064847</v>
      </c>
      <c r="H96" s="2">
        <v>-961290</v>
      </c>
      <c r="I96" s="6"/>
    </row>
    <row r="97" spans="1:9" ht="12.75" hidden="1">
      <c r="A97" s="41"/>
      <c r="C97" s="1"/>
      <c r="D97" s="1"/>
      <c r="G97" s="1"/>
      <c r="H97" s="1"/>
      <c r="I97" s="6"/>
    </row>
    <row r="98" spans="1:9" ht="12.75" hidden="1">
      <c r="A98" s="41"/>
      <c r="B98" s="21" t="s">
        <v>66</v>
      </c>
      <c r="C98" s="44">
        <f>SUM(C93:C96)</f>
        <v>-362462</v>
      </c>
      <c r="D98" s="1"/>
      <c r="G98" s="44">
        <f>SUM(G93:G96)</f>
        <v>-169655</v>
      </c>
      <c r="H98" s="44">
        <f>SUM(H93:H96)</f>
        <v>1749164</v>
      </c>
      <c r="I98" s="6"/>
    </row>
    <row r="99" spans="1:9" ht="12.75" hidden="1">
      <c r="A99" s="41"/>
      <c r="C99" s="1"/>
      <c r="D99" s="1"/>
      <c r="G99" s="1"/>
      <c r="H99" s="1"/>
      <c r="I99" s="6"/>
    </row>
    <row r="100" spans="1:9" ht="12.75" hidden="1">
      <c r="A100" s="41"/>
      <c r="B100" s="21" t="s">
        <v>67</v>
      </c>
      <c r="C100" s="3"/>
      <c r="D100" s="6"/>
      <c r="G100" s="3"/>
      <c r="H100" s="2"/>
      <c r="I100" s="6"/>
    </row>
    <row r="101" spans="1:9" ht="12.75" hidden="1">
      <c r="A101" s="41"/>
      <c r="B101" s="21" t="s">
        <v>88</v>
      </c>
      <c r="C101" s="3">
        <f>+C31-E31</f>
        <v>0</v>
      </c>
      <c r="D101" s="6"/>
      <c r="G101" s="3"/>
      <c r="H101" s="2">
        <v>0</v>
      </c>
      <c r="I101" s="6"/>
    </row>
    <row r="102" spans="1:9" ht="12.75" hidden="1">
      <c r="A102" s="41"/>
      <c r="B102" s="21" t="s">
        <v>68</v>
      </c>
      <c r="C102" s="3">
        <f>+C32-E32</f>
        <v>-12772</v>
      </c>
      <c r="D102" s="6"/>
      <c r="G102" s="3">
        <v>2226179</v>
      </c>
      <c r="H102" s="2">
        <v>203523</v>
      </c>
      <c r="I102" s="6"/>
    </row>
    <row r="103" spans="1:9" ht="12.75" hidden="1">
      <c r="A103" s="41"/>
      <c r="C103" s="2"/>
      <c r="D103" s="1"/>
      <c r="G103" s="2"/>
      <c r="H103" s="2"/>
      <c r="I103" s="6"/>
    </row>
    <row r="104" spans="1:9" ht="12.75" hidden="1">
      <c r="A104" s="41"/>
      <c r="B104" s="21" t="s">
        <v>69</v>
      </c>
      <c r="C104" s="44">
        <f>SUM(C101:C102)</f>
        <v>-12772</v>
      </c>
      <c r="D104" s="1"/>
      <c r="G104" s="44">
        <f>SUM(G101:G102)</f>
        <v>2226179</v>
      </c>
      <c r="H104" s="44">
        <f>SUM(H101:H102)</f>
        <v>203523</v>
      </c>
      <c r="I104" s="6"/>
    </row>
    <row r="105" spans="1:9" ht="12.75" hidden="1">
      <c r="A105" s="41"/>
      <c r="C105" s="1"/>
      <c r="D105" s="1"/>
      <c r="G105" s="1"/>
      <c r="H105" s="1"/>
      <c r="I105" s="6"/>
    </row>
    <row r="106" spans="1:9" ht="12.75" hidden="1">
      <c r="A106" s="41"/>
      <c r="C106" s="2"/>
      <c r="D106" s="1"/>
      <c r="G106" s="2"/>
      <c r="H106" s="2"/>
      <c r="I106" s="6"/>
    </row>
    <row r="107" spans="2:9" ht="12.75" hidden="1">
      <c r="B107" s="21" t="s">
        <v>70</v>
      </c>
      <c r="C107" s="2"/>
      <c r="D107" s="1"/>
      <c r="G107" s="2"/>
      <c r="H107" s="2"/>
      <c r="I107" s="6"/>
    </row>
    <row r="108" spans="2:9" ht="12.75" hidden="1">
      <c r="B108" s="21" t="s">
        <v>89</v>
      </c>
      <c r="C108" s="3">
        <f aca="true" t="shared" si="8" ref="C108:C113">+C38-E38</f>
        <v>-410015</v>
      </c>
      <c r="D108" s="6"/>
      <c r="G108" s="3">
        <v>-398372</v>
      </c>
      <c r="H108" s="2">
        <v>-357785</v>
      </c>
      <c r="I108" s="6"/>
    </row>
    <row r="109" spans="2:9" ht="12.75" hidden="1">
      <c r="B109" s="21" t="s">
        <v>71</v>
      </c>
      <c r="C109" s="3">
        <f t="shared" si="8"/>
        <v>796088</v>
      </c>
      <c r="D109" s="6"/>
      <c r="G109" s="3">
        <v>-2836832</v>
      </c>
      <c r="H109" s="2">
        <v>1324831</v>
      </c>
      <c r="I109" s="6"/>
    </row>
    <row r="110" spans="2:9" ht="12.75" hidden="1">
      <c r="B110" s="21" t="s">
        <v>90</v>
      </c>
      <c r="C110" s="3">
        <f t="shared" si="8"/>
        <v>-30957</v>
      </c>
      <c r="D110" s="6"/>
      <c r="G110" s="3">
        <v>62982</v>
      </c>
      <c r="H110" s="2">
        <v>-152396</v>
      </c>
      <c r="I110" s="6"/>
    </row>
    <row r="111" spans="1:9" ht="12.75" hidden="1">
      <c r="A111" s="52"/>
      <c r="B111" s="52" t="s">
        <v>92</v>
      </c>
      <c r="C111" s="3">
        <f t="shared" si="8"/>
        <v>0</v>
      </c>
      <c r="D111" s="6"/>
      <c r="G111" s="3"/>
      <c r="H111" s="2"/>
      <c r="I111" s="6"/>
    </row>
    <row r="112" spans="1:9" ht="12.75" hidden="1">
      <c r="A112" s="50"/>
      <c r="B112" s="50" t="s">
        <v>108</v>
      </c>
      <c r="C112" s="3">
        <f t="shared" si="8"/>
        <v>0</v>
      </c>
      <c r="D112" s="1"/>
      <c r="E112" s="50"/>
      <c r="F112" s="50"/>
      <c r="G112" s="2">
        <v>0</v>
      </c>
      <c r="H112" s="2">
        <v>0</v>
      </c>
      <c r="I112" s="6"/>
    </row>
    <row r="113" spans="1:9" ht="12.75" hidden="1">
      <c r="A113" s="50"/>
      <c r="B113" s="50" t="s">
        <v>109</v>
      </c>
      <c r="C113" s="3">
        <f t="shared" si="8"/>
        <v>0</v>
      </c>
      <c r="D113" s="1"/>
      <c r="E113" s="50"/>
      <c r="F113" s="50"/>
      <c r="G113" s="2">
        <v>0</v>
      </c>
      <c r="H113" s="2"/>
      <c r="I113" s="6"/>
    </row>
    <row r="114" spans="3:9" ht="12.75" hidden="1">
      <c r="C114" s="3"/>
      <c r="D114" s="1"/>
      <c r="G114" s="44">
        <f>SUM(G108:G113)</f>
        <v>-3172222</v>
      </c>
      <c r="H114" s="44">
        <f>SUM(H108:H113)</f>
        <v>814650</v>
      </c>
      <c r="I114" s="6"/>
    </row>
    <row r="115" spans="2:9" ht="12.75" hidden="1">
      <c r="B115" s="21" t="s">
        <v>72</v>
      </c>
      <c r="C115" s="44">
        <f>SUM(C108:C114)</f>
        <v>355116</v>
      </c>
      <c r="D115" s="1"/>
      <c r="G115" s="1"/>
      <c r="H115" s="1"/>
      <c r="I115" s="6"/>
    </row>
    <row r="116" spans="3:9" ht="12.75" hidden="1">
      <c r="C116" s="2"/>
      <c r="D116" s="1"/>
      <c r="G116" s="2">
        <f>G98+G104+G114</f>
        <v>-1115698</v>
      </c>
      <c r="H116" s="2">
        <f>+H98+H104+H114</f>
        <v>2767337</v>
      </c>
      <c r="I116" s="6"/>
    </row>
    <row r="117" spans="2:9" ht="12.75" hidden="1">
      <c r="B117" s="21" t="s">
        <v>73</v>
      </c>
      <c r="C117" s="2">
        <f>+C98+C104+C115</f>
        <v>-20118</v>
      </c>
      <c r="D117" s="1"/>
      <c r="G117" s="2"/>
      <c r="H117" s="2"/>
      <c r="I117" s="6"/>
    </row>
    <row r="118" spans="3:9" ht="12.75" hidden="1">
      <c r="C118" s="3"/>
      <c r="D118" s="6"/>
      <c r="G118" s="3">
        <v>33406888</v>
      </c>
      <c r="H118" s="2">
        <v>25534854</v>
      </c>
      <c r="I118" s="6"/>
    </row>
    <row r="119" spans="2:9" ht="12.75" hidden="1">
      <c r="B119" s="21" t="s">
        <v>74</v>
      </c>
      <c r="C119" s="3">
        <f>+C48-E48</f>
        <v>0</v>
      </c>
      <c r="D119" s="6"/>
      <c r="G119" s="2"/>
      <c r="H119" s="2"/>
      <c r="I119" s="6"/>
    </row>
    <row r="120" spans="3:9" ht="12.75" hidden="1">
      <c r="C120" s="3">
        <f>+C49-E49</f>
        <v>0</v>
      </c>
      <c r="D120" s="1"/>
      <c r="G120" s="2">
        <v>0</v>
      </c>
      <c r="H120" s="2">
        <v>0</v>
      </c>
      <c r="I120" s="6"/>
    </row>
    <row r="121" spans="1:9" ht="12.75" hidden="1">
      <c r="A121" s="41"/>
      <c r="B121" s="21" t="s">
        <v>93</v>
      </c>
      <c r="C121" s="3">
        <f>+C50-E50</f>
        <v>0</v>
      </c>
      <c r="D121" s="1"/>
      <c r="G121" s="2"/>
      <c r="H121" s="2"/>
      <c r="I121" s="6"/>
    </row>
    <row r="122" spans="3:9" ht="13.5" hidden="1" thickBot="1">
      <c r="C122" s="3">
        <f>+C51-E51</f>
        <v>0</v>
      </c>
      <c r="D122" s="1"/>
      <c r="G122" s="31">
        <f>SUM(G116:G121)</f>
        <v>32291190</v>
      </c>
      <c r="H122" s="31">
        <f>SUM(H116:H121)</f>
        <v>28302191</v>
      </c>
      <c r="I122" s="6"/>
    </row>
    <row r="123" spans="2:9" ht="14.25" hidden="1" thickBot="1" thickTop="1">
      <c r="B123" s="21" t="s">
        <v>94</v>
      </c>
      <c r="C123" s="31">
        <f>SUM(C117:C122)</f>
        <v>-20118</v>
      </c>
      <c r="D123" s="1"/>
      <c r="G123" s="2"/>
      <c r="H123" s="2"/>
      <c r="I123" s="6"/>
    </row>
    <row r="124" spans="3:9" ht="13.5" hidden="1" thickTop="1">
      <c r="C124" s="2"/>
      <c r="D124" s="1"/>
      <c r="G124" s="2"/>
      <c r="H124" s="2"/>
      <c r="I124" s="6"/>
    </row>
    <row r="125" spans="4:9" ht="12.75" hidden="1">
      <c r="D125" s="34"/>
      <c r="G125" s="2"/>
      <c r="H125" s="2"/>
      <c r="I125" s="6"/>
    </row>
    <row r="126" spans="2:9" ht="12.75" hidden="1">
      <c r="B126" s="21" t="s">
        <v>75</v>
      </c>
      <c r="D126" s="34"/>
      <c r="G126" s="3"/>
      <c r="H126" s="3"/>
      <c r="I126" s="6"/>
    </row>
    <row r="127" spans="2:9" ht="12.75" hidden="1">
      <c r="B127" s="21" t="s">
        <v>80</v>
      </c>
      <c r="D127" s="34"/>
      <c r="G127" s="3"/>
      <c r="H127" s="3"/>
      <c r="I127" s="6"/>
    </row>
    <row r="128" spans="2:9" ht="12.75" hidden="1">
      <c r="B128" s="21" t="s">
        <v>76</v>
      </c>
      <c r="D128" s="34"/>
      <c r="G128" s="20" t="s">
        <v>134</v>
      </c>
      <c r="H128" s="20" t="s">
        <v>135</v>
      </c>
      <c r="I128" s="6"/>
    </row>
    <row r="129" spans="3:9" ht="15" hidden="1">
      <c r="C129" s="20" t="s">
        <v>150</v>
      </c>
      <c r="D129" s="61"/>
      <c r="G129" s="30" t="s">
        <v>37</v>
      </c>
      <c r="H129" s="30" t="s">
        <v>37</v>
      </c>
      <c r="I129" s="6"/>
    </row>
    <row r="130" spans="3:9" ht="15" hidden="1">
      <c r="C130" s="30" t="s">
        <v>37</v>
      </c>
      <c r="D130" s="62"/>
      <c r="G130" s="3"/>
      <c r="H130" s="3"/>
      <c r="I130" s="6"/>
    </row>
    <row r="131" spans="1:9" ht="12.75" hidden="1">
      <c r="A131" s="39"/>
      <c r="D131" s="34"/>
      <c r="G131" s="3">
        <v>-1980654</v>
      </c>
      <c r="H131" s="3">
        <v>-2597472</v>
      </c>
      <c r="I131" s="6"/>
    </row>
    <row r="132" spans="2:9" ht="12.75" hidden="1">
      <c r="B132" s="21" t="s">
        <v>78</v>
      </c>
      <c r="C132" s="3">
        <f>+C61-E61</f>
        <v>-913708</v>
      </c>
      <c r="D132" s="6"/>
      <c r="G132" s="3">
        <v>24350394</v>
      </c>
      <c r="H132" s="3">
        <v>25241185</v>
      </c>
      <c r="I132" s="6"/>
    </row>
    <row r="133" spans="2:9" ht="12.75" hidden="1">
      <c r="B133" s="21" t="s">
        <v>14</v>
      </c>
      <c r="C133" s="3">
        <f>+C62-E62</f>
        <v>131953</v>
      </c>
      <c r="D133" s="6"/>
      <c r="E133"/>
      <c r="F133"/>
      <c r="G133" s="3">
        <v>730000</v>
      </c>
      <c r="H133" s="3">
        <v>280000</v>
      </c>
      <c r="I133" s="6"/>
    </row>
    <row r="134" spans="1:9" ht="12.75" hidden="1">
      <c r="A134"/>
      <c r="B134" t="s">
        <v>105</v>
      </c>
      <c r="C134" s="3">
        <f>+C63-E63</f>
        <v>430000</v>
      </c>
      <c r="D134" s="6"/>
      <c r="G134" s="3">
        <v>9191450</v>
      </c>
      <c r="H134" s="21">
        <v>5378478</v>
      </c>
      <c r="I134" s="6"/>
    </row>
    <row r="135" spans="2:9" ht="13.5" hidden="1" thickBot="1">
      <c r="B135" s="21" t="s">
        <v>77</v>
      </c>
      <c r="C135" s="3">
        <f>+C64-E64</f>
        <v>331637</v>
      </c>
      <c r="D135" s="6"/>
      <c r="G135" s="43">
        <f>SUM(G131:G134)</f>
        <v>32291190</v>
      </c>
      <c r="H135" s="43">
        <f>SUM(H131:H134)</f>
        <v>28302191</v>
      </c>
      <c r="I135" s="6"/>
    </row>
    <row r="136" spans="2:9" ht="14.25" hidden="1" thickBot="1" thickTop="1">
      <c r="B136" s="21" t="s">
        <v>79</v>
      </c>
      <c r="C136" s="43">
        <f>SUM(C132:C135)</f>
        <v>-20118</v>
      </c>
      <c r="D136" s="51"/>
      <c r="G136" s="39">
        <f>+G122-G135</f>
        <v>0</v>
      </c>
      <c r="H136" s="39">
        <f>+H122-H135</f>
        <v>0</v>
      </c>
      <c r="I136" s="6"/>
    </row>
    <row r="137" spans="1:9" ht="13.5" hidden="1" thickTop="1">
      <c r="A137" s="41"/>
      <c r="C137" s="3"/>
      <c r="D137" s="51"/>
      <c r="E137" s="3"/>
      <c r="F137" s="3"/>
      <c r="I137" s="47"/>
    </row>
    <row r="138" spans="1:9" ht="12.75" hidden="1">
      <c r="A138" s="41"/>
      <c r="B138" s="3" t="s">
        <v>136</v>
      </c>
      <c r="C138" s="3"/>
      <c r="D138" s="6"/>
      <c r="E138" s="3"/>
      <c r="F138" s="3"/>
      <c r="I138" s="46"/>
    </row>
    <row r="139" spans="1:9" ht="12.75" hidden="1">
      <c r="A139" s="40"/>
      <c r="B139" s="3" t="s">
        <v>132</v>
      </c>
      <c r="C139"/>
      <c r="D139" s="6"/>
      <c r="E139"/>
      <c r="F139"/>
      <c r="G139"/>
      <c r="I139" s="46"/>
    </row>
    <row r="140" spans="1:9" ht="12.75">
      <c r="A140" s="40"/>
      <c r="B140"/>
      <c r="C140"/>
      <c r="D140" s="6"/>
      <c r="E140"/>
      <c r="F140"/>
      <c r="G140"/>
      <c r="I140" s="46"/>
    </row>
    <row r="141" spans="1:9" ht="12.75">
      <c r="A141" s="40"/>
      <c r="B141"/>
      <c r="C141"/>
      <c r="D141" s="45"/>
      <c r="E141"/>
      <c r="F141"/>
      <c r="G141"/>
      <c r="I141" s="46"/>
    </row>
    <row r="142" spans="1:9" ht="12.75">
      <c r="A142" s="40"/>
      <c r="B142"/>
      <c r="C142"/>
      <c r="D142" s="45"/>
      <c r="E142"/>
      <c r="F142"/>
      <c r="G142"/>
      <c r="I142" s="46"/>
    </row>
    <row r="143" spans="1:9" ht="12.75">
      <c r="A143" s="40"/>
      <c r="B143"/>
      <c r="C143"/>
      <c r="D143" s="45"/>
      <c r="E143"/>
      <c r="F143"/>
      <c r="G143"/>
      <c r="H143"/>
      <c r="I143" s="46"/>
    </row>
    <row r="144" spans="1:9" ht="12.75">
      <c r="A144" s="40"/>
      <c r="B144"/>
      <c r="C144"/>
      <c r="D144" s="45"/>
      <c r="E144"/>
      <c r="F144"/>
      <c r="G144"/>
      <c r="H144"/>
      <c r="I144" s="46"/>
    </row>
    <row r="145" spans="1:9" ht="12.75">
      <c r="A145" s="40"/>
      <c r="B145"/>
      <c r="C145"/>
      <c r="D145" s="45"/>
      <c r="E145"/>
      <c r="F145"/>
      <c r="G145"/>
      <c r="H145"/>
      <c r="I145"/>
    </row>
    <row r="146" spans="1:9" ht="12.75">
      <c r="A146" s="40"/>
      <c r="B146"/>
      <c r="C146"/>
      <c r="D146" s="45"/>
      <c r="E146"/>
      <c r="F146"/>
      <c r="G146"/>
      <c r="H146"/>
      <c r="I146"/>
    </row>
    <row r="147" spans="1:9" ht="12.75">
      <c r="A147" s="40"/>
      <c r="B147"/>
      <c r="C147"/>
      <c r="D147" s="45"/>
      <c r="E147"/>
      <c r="F147"/>
      <c r="G147"/>
      <c r="H147"/>
      <c r="I147"/>
    </row>
    <row r="148" spans="1:9" ht="12.75">
      <c r="A148" s="40"/>
      <c r="B148"/>
      <c r="C148"/>
      <c r="D148" s="45"/>
      <c r="E148"/>
      <c r="F148"/>
      <c r="G148"/>
      <c r="H148"/>
      <c r="I148"/>
    </row>
    <row r="149" spans="1:9" ht="12.75">
      <c r="A149" s="40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</sheetData>
  <printOptions horizontalCentered="1" verticalCentered="1"/>
  <pageMargins left="1" right="0.75" top="0.75" bottom="0.75" header="0.5" footer="0.5"/>
  <pageSetup horizontalDpi="600" verticalDpi="600" orientation="portrait" paperSize="9" scale="75" r:id="rId1"/>
  <headerFooter alignWithMargins="0">
    <oddFooter>&amp;L&amp;"Arial,Italic"&amp;8@My Doc/&amp;A/&amp;F</oddFooter>
  </headerFooter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Hai Ming Holdings Berhad</cp:lastModifiedBy>
  <cp:lastPrinted>2004-11-24T06:38:13Z</cp:lastPrinted>
  <dcterms:created xsi:type="dcterms:W3CDTF">1997-07-14T11:38:51Z</dcterms:created>
  <dcterms:modified xsi:type="dcterms:W3CDTF">2004-02-23T06:44:26Z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